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491" documentId="13_ncr:1_{F6CB121F-512D-4AA6-A0C1-0FB36C537598}" xr6:coauthVersionLast="47" xr6:coauthVersionMax="47" xr10:uidLastSave="{292B218E-3C7B-4DD0-B071-B9CD74F72614}"/>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L20" i="6"/>
  <c r="I7" i="6"/>
  <c r="J7" i="6"/>
  <c r="I8" i="6"/>
  <c r="J8" i="6"/>
  <c r="I9" i="6"/>
  <c r="J9" i="6"/>
  <c r="I10" i="6"/>
  <c r="J10" i="6"/>
  <c r="I11" i="6"/>
  <c r="J11" i="6"/>
  <c r="I12" i="6"/>
  <c r="J12" i="6"/>
  <c r="I13" i="6"/>
  <c r="J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I2" i="6"/>
  <c r="I5" i="6"/>
  <c r="L2" i="6"/>
  <c r="L5" i="6"/>
  <c r="L4" i="6"/>
  <c r="J5" i="6"/>
  <c r="J2" i="6"/>
  <c r="J4" i="6"/>
  <c r="I4" i="6"/>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10" i="5"/>
  <c r="J10" i="5"/>
  <c r="I10" i="5"/>
  <c r="G10" i="5"/>
  <c r="B10"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B8" i="6"/>
  <c r="G8" i="6"/>
  <c r="B9" i="6"/>
  <c r="G9" i="6"/>
  <c r="B10" i="6"/>
  <c r="G10" i="6"/>
  <c r="B11" i="6"/>
  <c r="G11" i="6"/>
  <c r="B12" i="6"/>
  <c r="G12" i="6"/>
  <c r="B13" i="6"/>
  <c r="G13" i="6"/>
  <c r="B14" i="6"/>
  <c r="G14" i="6"/>
  <c r="I14" i="6"/>
  <c r="J14" i="6"/>
  <c r="B15" i="6"/>
  <c r="G15" i="6"/>
  <c r="I15" i="6"/>
  <c r="J15" i="6"/>
  <c r="B16" i="6"/>
  <c r="G16" i="6"/>
  <c r="I16" i="6"/>
  <c r="J16" i="6"/>
  <c r="B17" i="6"/>
  <c r="G17" i="6"/>
  <c r="I17" i="6"/>
  <c r="J17" i="6"/>
  <c r="B18" i="6"/>
  <c r="G18" i="6"/>
  <c r="I18" i="6"/>
  <c r="J18" i="6"/>
  <c r="B19" i="6"/>
  <c r="G19" i="6"/>
  <c r="I19" i="6"/>
  <c r="J19" i="6"/>
  <c r="B20" i="6"/>
  <c r="G20" i="6"/>
  <c r="I20" i="6"/>
  <c r="J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<sst xmlns="http://schemas.openxmlformats.org/spreadsheetml/2006/main" count="178595" uniqueCount="39080">
  <si>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</si>
  <si>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</si>
  <si>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</si>
  <si>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</si>
  <si>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</si>
  <si>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</si>
  <si>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</si>
  <si>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</si>
  <si>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</si>
  <si>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</si>
  <si>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</si>
  <si>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</si>
  <si>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</si>
  <si>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</si>
  <si>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</si>
  <si>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</si>
  <si>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</si>
  <si>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</si>
  <si>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</si>
  <si>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</si>
  <si>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</si>
  <si>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</si>
  <si>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</si>
  <si>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</si>
  <si>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</si>
  <si>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</si>
  <si>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</si>
  <si>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</si>
  <si>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</si>
  <si>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</si>
  <si>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</si>
  <si>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</si>
  <si>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</si>
  <si>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</si>
  <si>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</si>
  <si>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</si>
  <si>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</si>
  <si>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</si>
  <si>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</si>
  <si>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</si>
  <si>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</si>
  <si>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</si>
  <si>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</si>
  <si>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</si>
  <si>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</si>
  <si>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</si>
  <si>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</si>
  <si>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</si>
  <si>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</si>
  <si>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</si>
  <si>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</si>
  <si>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</si>
  <si>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</si>
  <si>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</si>
  <si>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</si>
  <si>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</si>
  <si>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</si>
  <si>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</si>
  <si>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</si>
  <si>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</si>
  <si>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</si>
  <si>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</si>
  <si>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</si>
  <si>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</si>
  <si>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</si>
  <si>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</si>
  <si>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</si>
  <si>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</si>
  <si>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</si>
  <si>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</si>
  <si>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</si>
  <si>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</si>
  <si>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</si>
  <si>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</si>
  <si>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</si>
  <si>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</si>
  <si>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</si>
  <si>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</si>
  <si>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</si>
  <si>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</si>
  <si>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</si>
  <si>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</si>
  <si>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</si>
  <si>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</si>
  <si>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</si>
  <si>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</si>
  <si>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</si>
  <si>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</si>
  <si>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</si>
  <si>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</si>
  <si>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</si>
  <si>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</si>
  <si>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</si>
  <si>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</si>
  <si>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</si>
  <si>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</si>
  <si>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</si>
  <si>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</si>
  <si>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</si>
  <si>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</si>
  <si>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</si>
  <si>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</si>
  <si>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</si>
  <si>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</si>
  <si>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</si>
  <si>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</si>
  <si>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</si>
  <si>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</si>
  <si>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</si>
  <si>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</si>
  <si>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</si>
  <si>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</si>
  <si>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</si>
  <si>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</si>
  <si>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</si>
  <si>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</si>
  <si>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</si>
  <si>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</si>
  <si>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</si>
  <si>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</si>
  <si>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</si>
  <si>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</si>
  <si>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</si>
  <si>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</si>
  <si>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</si>
  <si>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</si>
  <si>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</si>
  <si>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</si>
  <si>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</si>
  <si>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</si>
  <si>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</si>
  <si>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</si>
  <si>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</si>
  <si>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</si>
  <si>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</si>
  <si>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</si>
  <si>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</si>
  <si>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</si>
  <si>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</si>
  <si>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</si>
  <si>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</si>
  <si>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</si>
  <si>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</si>
  <si>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</si>
  <si>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</si>
  <si>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</si>
  <si>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</si>
  <si>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</si>
  <si>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</si>
  <si>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</si>
  <si>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</si>
  <si>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</si>
  <si>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</si>
  <si>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</si>
  <si>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</si>
  <si>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</si>
  <si>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</si>
  <si>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</si>
  <si>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</si>
  <si>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</si>
  <si>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</si>
  <si>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</si>
  <si>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</si>
  <si>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</si>
  <si>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</si>
  <si>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</si>
  <si>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</si>
  <si>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</si>
  <si>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</si>
  <si>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</si>
  <si>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</si>
  <si>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</si>
  <si>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</si>
  <si>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</si>
  <si>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</si>
  <si>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</si>
  <si>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</si>
  <si>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</si>
  <si>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</si>
  <si>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</si>
  <si>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</si>
  <si>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</si>
  <si>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</si>
  <si>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</si>
  <si>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</si>
  <si>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</si>
  <si>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</si>
  <si>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</si>
  <si>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</si>
  <si>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</si>
  <si>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</si>
  <si>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</si>
  <si>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</si>
  <si>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</si>
  <si>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</si>
  <si>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</si>
  <si>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</si>
  <si>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</si>
  <si>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</si>
  <si>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</si>
  <si>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</si>
  <si>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</si>
  <si>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</si>
  <si>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</si>
  <si>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</si>
  <si>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</si>
  <si>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</si>
  <si>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</si>
  <si>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</si>
  <si>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</si>
  <si>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</si>
  <si>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</si>
  <si>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</si>
  <si>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</si>
  <si>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</si>
  <si>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</si>
  <si>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</si>
  <si>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</si>
  <si>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</si>
  <si>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</si>
  <si>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</si>
  <si>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</si>
  <si>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</si>
  <si>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</si>
  <si>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</si>
  <si>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</si>
  <si>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</si>
  <si>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</si>
  <si>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</si>
  <si>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</si>
  <si>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</si>
  <si>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</si>
  <si>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</si>
  <si>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</si>
  <si>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</si>
  <si>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</si>
  <si>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</si>
  <si>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</si>
  <si>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</si>
  <si>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</si>
  <si>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</si>
  <si>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</si>
  <si>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</si>
  <si>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</si>
  <si>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</si>
  <si>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</si>
  <si>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</si>
  <si>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</si>
  <si>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</si>
  <si>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</si>
  <si>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</si>
  <si>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</si>
  <si>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</si>
  <si>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</si>
  <si>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</si>
  <si>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</si>
  <si>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</si>
  <si>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</si>
  <si>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</si>
  <si>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</si>
  <si>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</si>
  <si>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</si>
  <si>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</si>
  <si>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</si>
  <si>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</si>
  <si>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</si>
  <si>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</si>
  <si>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</si>
  <si>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</si>
  <si>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</si>
  <si>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</si>
  <si>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</si>
  <si>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</si>
  <si>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</si>
  <si>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</si>
  <si>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</si>
  <si>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</si>
  <si>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</si>
  <si>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</si>
  <si>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</si>
  <si>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</si>
  <si>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</si>
  <si>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</si>
  <si>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</si>
  <si>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</si>
  <si>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</si>
  <si>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</si>
  <si>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</si>
  <si>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</si>
  <si>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</si>
  <si>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</si>
  <si>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</si>
  <si>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</si>
  <si>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</si>
  <si>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</si>
  <si>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</si>
  <si>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</si>
  <si>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</si>
  <si>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</si>
  <si>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</si>
  <si>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</si>
  <si>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</si>
  <si>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</si>
  <si>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</si>
  <si>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</si>
  <si>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</si>
  <si>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</si>
  <si>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</si>
  <si>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</si>
  <si>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</si>
  <si>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</si>
  <si>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</si>
  <si>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</si>
  <si>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</si>
  <si>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</si>
  <si>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</si>
  <si>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</si>
  <si>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</si>
  <si>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</si>
  <si>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</si>
  <si>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</si>
  <si>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</si>
  <si>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</si>
  <si>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</si>
  <si>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</si>
  <si>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</si>
  <si>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</si>
  <si>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</si>
  <si>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</si>
  <si>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</si>
  <si>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</si>
  <si>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</si>
  <si>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</si>
  <si>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</si>
  <si>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</si>
  <si>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</si>
  <si>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</si>
  <si>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</si>
  <si>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</si>
  <si>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</si>
  <si>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</si>
  <si>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</si>
  <si>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</si>
  <si>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</si>
  <si>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</si>
  <si>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</si>
  <si>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</si>
  <si>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</si>
  <si>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</si>
  <si>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</si>
  <si>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</si>
  <si>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</si>
  <si>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</si>
  <si>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</si>
  <si>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</si>
  <si>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</si>
  <si>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</si>
  <si>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</si>
  <si>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</si>
  <si>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</si>
  <si>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</si>
  <si>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</si>
  <si>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</si>
  <si>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</si>
  <si>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</si>
  <si>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</si>
  <si>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</si>
  <si>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</si>
  <si>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</si>
  <si>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</si>
  <si>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</si>
  <si>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</si>
  <si>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</si>
  <si>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</si>
  <si>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</si>
  <si>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</si>
  <si>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</si>
  <si>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</si>
  <si>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</si>
  <si>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</si>
  <si>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</si>
  <si>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</si>
  <si>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</si>
  <si>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</si>
  <si>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</si>
  <si>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</si>
  <si>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</si>
  <si>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</si>
  <si>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</si>
  <si>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</si>
  <si>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</si>
  <si>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</si>
  <si>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</si>
  <si>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</si>
  <si>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</si>
  <si>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</si>
  <si>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</si>
  <si>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</si>
  <si>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</si>
  <si>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</si>
  <si>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</si>
  <si>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</si>
  <si>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</si>
  <si>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</si>
  <si>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</si>
  <si>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</si>
  <si>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</si>
  <si>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</si>
  <si>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</si>
  <si>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</si>
  <si>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</si>
  <si>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</si>
  <si>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</si>
  <si>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</si>
  <si>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</si>
  <si>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</si>
  <si>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</si>
  <si>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</si>
  <si>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</si>
  <si>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</si>
  <si>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</si>
  <si>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</si>
  <si>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</si>
  <si>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</si>
  <si>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</si>
  <si>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</si>
  <si>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</si>
  <si>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</si>
  <si>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</si>
  <si>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</si>
  <si>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</si>
  <si>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</si>
  <si>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</si>
  <si>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</si>
  <si>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</si>
  <si>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</si>
  <si>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</si>
  <si>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</si>
  <si>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</si>
  <si>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</si>
  <si>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</si>
  <si>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</si>
  <si>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</si>
  <si>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</si>
  <si>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</si>
  <si>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</si>
  <si>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</si>
  <si>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</si>
  <si>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</si>
  <si>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</si>
  <si>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</si>
  <si>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</si>
  <si>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</si>
  <si>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</si>
  <si>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</si>
  <si>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</si>
  <si>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</si>
  <si>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</si>
  <si>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</si>
  <si>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</si>
  <si>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</si>
  <si>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</si>
  <si>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</si>
  <si>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</si>
  <si>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</si>
  <si>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</si>
  <si>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</si>
  <si>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</si>
  <si>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</si>
  <si>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</si>
  <si>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</si>
  <si>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</si>
  <si>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</si>
  <si>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</si>
  <si>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</si>
  <si>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</si>
  <si>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</si>
  <si>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</si>
  <si>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</si>
  <si>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</si>
  <si>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</si>
  <si>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</si>
  <si>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</si>
  <si>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</si>
  <si>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</si>
  <si>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</si>
  <si>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</si>
  <si>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</si>
  <si>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</si>
  <si>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</si>
  <si>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</si>
  <si>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</si>
  <si>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</si>
  <si>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</si>
  <si>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</si>
  <si>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</si>
  <si>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</si>
  <si>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</si>
  <si>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</si>
  <si>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</si>
  <si>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</si>
  <si>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</si>
  <si>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</si>
  <si>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</si>
  <si>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</si>
  <si>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</si>
  <si>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</si>
  <si>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</si>
  <si>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</si>
  <si>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</si>
  <si>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</si>
  <si>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</si>
  <si>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</si>
  <si>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</si>
  <si>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</si>
  <si>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</si>
  <si>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</si>
  <si>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</si>
  <si>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</si>
  <si>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</si>
  <si>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</si>
  <si>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</si>
  <si>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</si>
  <si>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</si>
  <si>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</si>
  <si>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</si>
  <si>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</si>
  <si>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</si>
  <si>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</si>
  <si>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</si>
  <si>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</si>
  <si>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</si>
  <si>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</si>
  <si>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</si>
  <si>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</si>
  <si>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</si>
  <si>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</si>
  <si>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</si>
  <si>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</si>
  <si>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</si>
  <si>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</si>
  <si>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</si>
  <si>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</si>
  <si>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</si>
  <si>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</si>
  <si>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</si>
  <si>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</si>
  <si>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</si>
  <si>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</si>
  <si>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</si>
  <si>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</si>
  <si>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</si>
  <si>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</si>
  <si>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</si>
  <si>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</si>
  <si>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</si>
  <si>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</si>
  <si>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</si>
  <si>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</si>
  <si>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</si>
  <si>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</si>
  <si>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</si>
  <si>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</si>
  <si>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</si>
  <si>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</si>
  <si>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</si>
  <si>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</si>
  <si>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</si>
  <si>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</si>
  <si>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</si>
  <si>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</si>
  <si>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</si>
  <si>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</si>
  <si>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</si>
  <si>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</si>
  <si>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</si>
  <si>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</si>
  <si>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</si>
  <si>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</si>
  <si>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</si>
  <si>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</si>
  <si>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</si>
  <si>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</si>
  <si>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</si>
  <si>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</si>
  <si>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</si>
  <si>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</si>
  <si>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</si>
  <si>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</si>
  <si>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</si>
  <si>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</si>
  <si>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</si>
  <si>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</si>
  <si>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</si>
  <si>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</si>
  <si>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</si>
  <si>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</si>
  <si>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</si>
  <si>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</si>
  <si>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</si>
  <si>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</si>
  <si>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</si>
  <si>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</si>
  <si>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</si>
  <si>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</si>
  <si>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</si>
  <si>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</si>
  <si>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</si>
  <si>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</si>
  <si>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</si>
  <si>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</si>
  <si>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</si>
  <si>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</si>
  <si>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</si>
  <si>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</si>
  <si>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</si>
  <si>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</si>
  <si>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</si>
  <si>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</si>
  <si>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</si>
  <si>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</si>
  <si>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</si>
  <si>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</si>
  <si>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</si>
  <si>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</si>
  <si>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</si>
  <si>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</si>
  <si>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</si>
  <si>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</si>
  <si>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</si>
  <si>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</si>
  <si>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</si>
  <si>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</si>
  <si>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</si>
  <si>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</si>
  <si>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</si>
  <si>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</si>
  <si>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</si>
  <si>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</si>
  <si>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</si>
  <si>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</si>
  <si>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</si>
  <si>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</si>
  <si>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</si>
  <si>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</si>
  <si>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</si>
  <si>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</si>
  <si>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</si>
  <si>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</si>
  <si>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</si>
  <si>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</si>
  <si>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</si>
  <si>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</si>
  <si>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</si>
  <si>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</si>
  <si>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</si>
  <si>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</si>
  <si>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</si>
  <si>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</si>
  <si>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</si>
  <si>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</si>
  <si>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</si>
  <si>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</si>
  <si>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</si>
  <si>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</si>
  <si>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</si>
  <si>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</si>
  <si>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</si>
  <si>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</si>
  <si>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</si>
  <si>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</si>
  <si>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</si>
  <si>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</si>
  <si>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</si>
  <si>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</si>
  <si>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</si>
  <si>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</si>
  <si>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</si>
  <si>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</si>
  <si>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</si>
  <si>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</si>
  <si>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</si>
  <si>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</si>
  <si>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</si>
  <si>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</si>
  <si>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</si>
  <si>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</si>
  <si>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</si>
  <si>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</si>
  <si>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</si>
  <si>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</si>
  <si>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</si>
  <si>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</si>
  <si>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</si>
  <si>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</si>
  <si>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</si>
  <si>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</si>
  <si>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</si>
  <si>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</si>
  <si>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</si>
  <si>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</si>
  <si>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</si>
  <si>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</si>
  <si>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</si>
  <si>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</si>
  <si>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</si>
  <si>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</si>
  <si>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</si>
  <si>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</si>
  <si>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</si>
  <si>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</si>
  <si>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</si>
  <si>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</si>
  <si>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</si>
  <si>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</si>
  <si>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</si>
  <si>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</si>
  <si>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</si>
  <si>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</si>
  <si>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</si>
  <si>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</si>
  <si>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</si>
  <si>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</si>
  <si>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</si>
  <si>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</si>
  <si>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</si>
  <si>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</si>
  <si>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</si>
  <si>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</si>
  <si>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</si>
  <si>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</si>
  <si>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</si>
  <si>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</si>
  <si>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</si>
  <si>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</si>
  <si>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</si>
  <si>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</si>
  <si>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</si>
  <si>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</si>
  <si>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</si>
  <si>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</si>
  <si>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</si>
  <si>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</si>
  <si>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</si>
  <si>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</si>
  <si>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</si>
  <si>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</si>
  <si>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</si>
  <si>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</si>
  <si>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</si>
  <si>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</si>
  <si>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</si>
  <si>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</si>
  <si>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</si>
  <si>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</si>
  <si>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</si>
  <si>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</si>
  <si>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</si>
  <si>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</si>
  <si>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</si>
  <si>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</si>
  <si>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</si>
  <si>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</si>
  <si>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</si>
  <si>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</si>
  <si>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</si>
  <si>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</si>
  <si>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</si>
  <si>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</si>
  <si>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</si>
  <si>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</si>
  <si>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</si>
  <si>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</si>
  <si>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</si>
  <si>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</si>
  <si>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</si>
  <si>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</si>
  <si>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</si>
  <si>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</si>
  <si>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</si>
  <si>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</si>
  <si>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</si>
  <si>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</si>
  <si>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</si>
  <si>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</si>
  <si>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</si>
  <si>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</si>
  <si>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</si>
  <si>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</si>
  <si>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</si>
  <si>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</si>
  <si>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</si>
  <si>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</si>
  <si>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</si>
  <si>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</si>
  <si>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</si>
  <si>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</si>
  <si>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</si>
  <si>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</si>
  <si>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</si>
  <si>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</si>
  <si>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</si>
  <si>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</si>
  <si>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</si>
  <si>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</si>
  <si>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</si>
  <si>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</si>
  <si>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</si>
  <si>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</si>
  <si>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</si>
  <si>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</si>
  <si>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</si>
  <si>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</si>
  <si>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</si>
  <si>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</si>
  <si>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</si>
  <si>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</si>
  <si>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</si>
  <si>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</si>
  <si>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</si>
  <si>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</si>
  <si>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</si>
  <si>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</si>
  <si>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</si>
  <si>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</si>
  <si>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</si>
  <si>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</si>
  <si>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</si>
  <si>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</si>
  <si>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</si>
  <si>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</si>
  <si>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</si>
  <si>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</si>
  <si>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</si>
  <si>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</si>
  <si>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</si>
  <si>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</si>
  <si>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</si>
  <si>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</si>
  <si>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</si>
  <si>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</si>
  <si>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</si>
  <si>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</si>
  <si>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</si>
  <si>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</si>
  <si>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</si>
  <si>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</si>
  <si>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</si>
  <si>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</si>
  <si>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</si>
  <si>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</si>
  <si>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</si>
  <si>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</si>
  <si>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</si>
  <si>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</si>
  <si>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</si>
  <si>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</si>
  <si>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</si>
  <si>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</si>
  <si>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</si>
  <si>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</si>
  <si>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</si>
  <si>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</si>
  <si>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</si>
  <si>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</si>
  <si>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</si>
  <si>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</si>
  <si>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</si>
  <si>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</si>
  <si>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</si>
  <si>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</si>
  <si>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</si>
  <si>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</si>
  <si>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</si>
  <si>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</si>
  <si>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</si>
  <si>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</si>
  <si>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</si>
  <si>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</si>
  <si>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</si>
  <si>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</si>
  <si>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</si>
  <si>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</si>
  <si>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</si>
  <si>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</si>
  <si>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</si>
  <si>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</si>
  <si>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</si>
  <si>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</si>
  <si>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</si>
  <si>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</si>
  <si>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</si>
  <si>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</si>
  <si>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</si>
  <si>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</si>
  <si>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</si>
  <si>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</si>
  <si>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</si>
  <si>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</si>
  <si>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</si>
  <si>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</si>
  <si>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</si>
  <si>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</si>
  <si>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</si>
  <si>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</si>
  <si>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</si>
  <si>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</si>
  <si>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</si>
  <si>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</si>
  <si>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</si>
  <si>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</si>
  <si>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</si>
  <si>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</si>
  <si>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</si>
  <si>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</si>
  <si>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</si>
  <si>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</si>
  <si>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</si>
  <si>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</si>
  <si>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</si>
  <si>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</si>
  <si>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</si>
  <si>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</si>
  <si>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</si>
  <si>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</si>
  <si>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</si>
  <si>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</si>
  <si>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</si>
  <si>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</si>
  <si>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</si>
  <si>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</si>
  <si>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</si>
  <si>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</si>
  <si>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</si>
  <si>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</si>
  <si>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</si>
  <si>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</si>
  <si>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</si>
  <si>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</si>
  <si>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</si>
  <si>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</si>
  <si>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</si>
  <si>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</si>
  <si>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</si>
  <si>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</si>
  <si>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</si>
  <si>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</si>
  <si>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</si>
  <si>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</si>
  <si>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</si>
  <si>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</si>
  <si>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</si>
  <si>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</si>
  <si>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</si>
  <si>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</si>
  <si>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</si>
  <si>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</si>
  <si>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</si>
  <si>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</si>
  <si>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</si>
  <si>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</si>
  <si>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</si>
  <si>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</si>
  <si>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</si>
  <si>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</si>
  <si>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</si>
  <si>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</si>
  <si>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</si>
  <si>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</si>
  <si>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</si>
  <si>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</si>
  <si>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</si>
  <si>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</si>
  <si>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</si>
  <si>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</si>
  <si>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</si>
  <si>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</si>
  <si>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</si>
  <si>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</si>
  <si>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</si>
  <si>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</si>
  <si>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</si>
  <si>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</si>
  <si>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</si>
  <si>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</si>
  <si>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</si>
  <si>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</si>
  <si>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</si>
  <si>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</si>
  <si>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</si>
  <si>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</si>
  <si>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</si>
  <si>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</si>
  <si>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</si>
  <si>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</si>
  <si>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</si>
  <si>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</si>
  <si>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</si>
  <si>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</si>
  <si>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</si>
  <si>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</si>
  <si>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</si>
  <si>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</si>
  <si>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</si>
  <si>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</si>
  <si>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</si>
  <si>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</si>
  <si>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</si>
  <si>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</si>
  <si>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</si>
  <si>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</si>
  <si>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</si>
  <si>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</si>
  <si>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</si>
  <si>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</si>
  <si>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</si>
  <si>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</si>
  <si>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</si>
  <si>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</si>
  <si>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</si>
  <si>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</si>
  <si>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</si>
  <si>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</si>
  <si>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</si>
  <si>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</si>
  <si>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</si>
  <si>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</si>
  <si>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</si>
  <si>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</si>
  <si>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</si>
  <si>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</si>
  <si>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</si>
  <si>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</si>
  <si>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</si>
  <si>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</si>
  <si>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</si>
  <si>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</si>
  <si>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</si>
  <si>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</si>
  <si>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</si>
  <si>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</si>
  <si>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</si>
  <si>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</si>
  <si>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</si>
  <si>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</si>
  <si>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</si>
  <si>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</si>
  <si>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</si>
  <si>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</si>
  <si>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</si>
  <si>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</si>
  <si>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</si>
  <si>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</si>
  <si>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</si>
  <si>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</si>
  <si>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</si>
  <si>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</si>
  <si>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</si>
  <si>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</si>
  <si>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</si>
  <si>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</si>
  <si>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</si>
  <si>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</si>
  <si>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</si>
  <si>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</si>
  <si>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</si>
  <si>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</si>
  <si>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</si>
  <si>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</si>
  <si>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</si>
  <si>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</si>
  <si>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</si>
  <si>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</si>
  <si>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</si>
  <si>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</si>
  <si>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</si>
  <si>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</si>
  <si>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</si>
  <si>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</si>
  <si>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</si>
  <si>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</si>
  <si>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</si>
  <si>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</si>
  <si>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</si>
  <si>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</si>
  <si>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</si>
  <si>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</si>
  <si>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</si>
  <si>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</si>
  <si>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</si>
  <si>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</si>
  <si>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</si>
  <si>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</si>
  <si>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</si>
  <si>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</si>
  <si>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</si>
  <si>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</si>
  <si>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</si>
  <si>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</si>
  <si>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</si>
  <si>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</si>
  <si>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</si>
  <si>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</si>
  <si>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</si>
  <si>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</si>
  <si>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</si>
  <si>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</si>
  <si>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</si>
  <si>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</si>
  <si>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</si>
  <si>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</si>
  <si>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</si>
  <si>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</si>
  <si>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</si>
  <si>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</si>
  <si>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</si>
  <si>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</si>
  <si>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</si>
  <si>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</si>
  <si>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</si>
  <si>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</si>
  <si>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</si>
  <si>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</si>
  <si>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</si>
  <si>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</si>
  <si>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</si>
  <si>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</si>
  <si>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</si>
  <si>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</si>
  <si>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</si>
  <si>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</si>
  <si>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</si>
  <si>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</si>
  <si>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</si>
  <si>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</si>
  <si>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</si>
  <si>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</si>
  <si>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</si>
  <si>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</si>
  <si>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</si>
  <si>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</si>
  <si>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</si>
  <si>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</si>
  <si>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</si>
  <si>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</si>
  <si>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</si>
  <si>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</si>
  <si>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</si>
  <si>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</si>
  <si>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</si>
  <si>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</si>
  <si>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</si>
  <si>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</si>
  <si>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</si>
  <si>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</si>
  <si>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</si>
  <si>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</si>
  <si>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</si>
  <si>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</si>
  <si>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</si>
  <si>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</si>
  <si>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</si>
  <si>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</si>
  <si>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</si>
  <si>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</si>
  <si>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</si>
  <si>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</si>
  <si>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</si>
  <si>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</si>
  <si>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</si>
  <si>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</si>
  <si>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</si>
  <si>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</si>
  <si>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</si>
  <si>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</si>
  <si>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</si>
  <si>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</si>
  <si>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</si>
  <si>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</si>
  <si>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</si>
  <si>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</si>
  <si>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</si>
  <si>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</si>
  <si>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</si>
  <si>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</si>
  <si>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</si>
  <si>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</si>
  <si>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</si>
  <si>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</si>
  <si>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</si>
  <si>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</si>
  <si>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</si>
  <si>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</si>
  <si>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</si>
  <si>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</si>
  <si>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</si>
  <si>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</si>
  <si>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</si>
  <si>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</si>
  <si>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</si>
  <si>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</si>
  <si>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</si>
  <si>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</si>
  <si>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</si>
  <si>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</si>
  <si>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</si>
  <si>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</si>
  <si>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</si>
  <si>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</si>
  <si>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</si>
  <si>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</si>
  <si>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</si>
  <si>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</si>
  <si>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</si>
  <si>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</si>
  <si>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</si>
  <si>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</si>
  <si>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</si>
  <si>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</si>
  <si>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</si>
  <si>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</si>
  <si>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</si>
  <si>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</si>
  <si>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</si>
  <si>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</si>
  <si>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</si>
  <si>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</si>
  <si>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</si>
  <si>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</si>
  <si>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</si>
  <si>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</si>
  <si>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</si>
  <si>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</si>
  <si>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</si>
  <si>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</si>
  <si>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</si>
  <si>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</si>
  <si>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</si>
  <si>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</si>
  <si>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</si>
  <si>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</si>
  <si>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</si>
  <si>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</si>
  <si>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</si>
  <si>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</si>
  <si>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</si>
  <si>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</si>
  <si>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</si>
  <si>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</si>
  <si>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</si>
  <si>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</si>
  <si>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</si>
  <si>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</si>
  <si>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</si>
  <si>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</si>
  <si>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</si>
  <si>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</si>
  <si>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</si>
  <si>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</si>
  <si>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</si>
  <si>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</si>
  <si>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</si>
  <si>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</si>
  <si>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</si>
  <si>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</si>
  <si>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</si>
  <si>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</si>
  <si>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</si>
  <si>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</si>
  <si>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</si>
  <si>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</si>
  <si>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</si>
  <si>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</si>
  <si>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</si>
  <si>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</si>
  <si>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</si>
  <si>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</si>
  <si>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</si>
  <si>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</si>
  <si>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</si>
  <si>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</si>
  <si>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</si>
  <si>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</si>
  <si>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</si>
  <si>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</si>
  <si>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</si>
  <si>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</si>
  <si>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</si>
  <si>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</si>
  <si>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</si>
  <si>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</si>
  <si>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</si>
  <si>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</si>
  <si>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</si>
  <si>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</si>
  <si>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</si>
  <si>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</si>
  <si>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</si>
  <si>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</si>
  <si>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</si>
  <si>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</si>
  <si>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</si>
  <si>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</si>
  <si>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</si>
  <si>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</si>
  <si>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</si>
  <si>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</si>
  <si>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</si>
  <si>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</si>
  <si>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</si>
  <si>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</si>
  <si>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</si>
  <si>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</si>
  <si>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</si>
  <si>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</si>
  <si>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</si>
  <si>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</si>
  <si>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</si>
  <si>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</si>
  <si>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</si>
  <si>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</si>
  <si>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</si>
  <si>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</si>
  <si>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</si>
  <si>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</si>
  <si>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</si>
  <si>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</si>
  <si>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</si>
  <si>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</si>
  <si>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</si>
  <si>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</si>
  <si>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</si>
  <si>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</si>
  <si>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</si>
  <si>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</si>
  <si>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</si>
  <si>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</si>
  <si>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</si>
  <si>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</si>
  <si>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</si>
  <si>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</si>
  <si>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</si>
  <si>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</si>
  <si>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</si>
  <si>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</si>
  <si>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</si>
  <si>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</si>
  <si>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</si>
  <si>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</si>
  <si>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</si>
  <si>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</si>
  <si>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</si>
  <si>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</si>
  <si>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</si>
  <si>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</si>
  <si>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</si>
  <si>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</si>
  <si>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</si>
  <si>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</si>
  <si>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</si>
  <si>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</si>
  <si>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</si>
  <si>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</si>
  <si>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</si>
  <si>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</si>
  <si>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</si>
  <si>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</si>
  <si>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</si>
  <si>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</si>
  <si>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</si>
  <si>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</si>
  <si>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</si>
  <si>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</si>
  <si>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</si>
  <si>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</si>
  <si>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</si>
  <si>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</si>
  <si>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</si>
  <si>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</si>
  <si>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</si>
  <si>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</si>
  <si>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</si>
  <si>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</si>
  <si>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</si>
  <si>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</si>
  <si>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</si>
  <si>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</si>
  <si>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</si>
  <si>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</si>
  <si>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</si>
  <si>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</si>
  <si>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</si>
  <si>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</si>
  <si>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</si>
  <si>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</si>
  <si>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</si>
  <si>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</si>
  <si>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</si>
  <si>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</si>
  <si>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</si>
  <si>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</si>
  <si>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</si>
  <si>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</si>
  <si>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</si>
  <si>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</si>
  <si>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</si>
  <si>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</si>
  <si>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</si>
  <si>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</si>
  <si>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</si>
  <si>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</si>
  <si>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</si>
  <si>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</si>
  <si>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</si>
  <si>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</si>
  <si>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</si>
  <si>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</si>
  <si>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</si>
  <si>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</si>
  <si>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</si>
  <si>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</si>
  <si>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</si>
  <si>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</si>
  <si>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</si>
  <si>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</si>
  <si>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</si>
  <si>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</si>
  <si>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</si>
  <si>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</si>
  <si>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</si>
  <si>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</si>
  <si>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</si>
  <si>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</si>
  <si>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</si>
  <si>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</si>
  <si>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</si>
  <si>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</si>
  <si>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</si>
  <si>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</si>
  <si>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</si>
  <si>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</si>
  <si>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</si>
  <si>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</si>
  <si>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</si>
  <si>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</si>
  <si>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</si>
  <si>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</si>
  <si>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</si>
  <si>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</si>
  <si>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</si>
  <si>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</si>
  <si>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</si>
  <si>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</si>
  <si>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</si>
  <si>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</si>
  <si>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</si>
  <si>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</si>
  <si>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</si>
  <si>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</si>
  <si>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</si>
  <si>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</si>
  <si>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</si>
  <si>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</si>
  <si>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</si>
  <si>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</si>
  <si>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</si>
  <si>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</si>
  <si>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</si>
  <si>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</si>
  <si>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</si>
  <si>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</si>
  <si>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</si>
  <si>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</si>
  <si>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</si>
  <si>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</si>
  <si>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</si>
  <si>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</si>
  <si>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</si>
  <si>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</si>
  <si>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</si>
  <si>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</si>
  <si>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</si>
  <si>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</si>
  <si>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</si>
  <si>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</si>
  <si>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</si>
  <si>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</si>
  <si>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</si>
  <si>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</si>
  <si>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</si>
  <si>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</si>
  <si>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</si>
  <si>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</si>
  <si>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</si>
  <si>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</si>
  <si>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</si>
  <si>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</si>
  <si>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</si>
  <si>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</si>
  <si>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</si>
  <si>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</si>
  <si>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</si>
  <si>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</si>
  <si>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</si>
  <si>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</si>
  <si>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</si>
  <si>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</si>
  <si>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</si>
  <si>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</si>
  <si>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</si>
  <si>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</si>
  <si>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</si>
  <si>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</si>
  <si>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</si>
  <si>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</si>
  <si>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</si>
  <si>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</si>
  <si>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</si>
  <si>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</si>
  <si>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</si>
  <si>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</si>
  <si>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</si>
  <si>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</si>
  <si>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</si>
  <si>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</si>
  <si>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</si>
  <si>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</si>
  <si>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</si>
  <si>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</si>
  <si>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</si>
  <si>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</si>
  <si>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</si>
  <si>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</si>
  <si>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</si>
  <si>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</si>
  <si>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</si>
  <si>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</si>
  <si>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</si>
  <si>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</si>
  <si>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</si>
  <si>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</si>
  <si>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</si>
  <si>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</si>
  <si>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</si>
  <si>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</si>
  <si>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</si>
  <si>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</si>
  <si>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</si>
  <si>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</si>
  <si>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</si>
  <si>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</si>
  <si>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</si>
  <si>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</si>
  <si>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</si>
  <si>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</si>
  <si>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</si>
  <si>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</si>
  <si>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</si>
  <si>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</si>
  <si>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</si>
  <si>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</si>
  <si>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</si>
  <si>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</si>
  <si>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</si>
  <si>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</si>
  <si>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</si>
  <si>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</si>
  <si>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</si>
  <si>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</si>
  <si>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</si>
  <si>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</si>
  <si>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</si>
  <si>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</si>
  <si>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</si>
  <si>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</si>
  <si>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</si>
  <si>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</si>
  <si>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</si>
  <si>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</si>
  <si>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</si>
  <si>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</si>
  <si>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</si>
  <si>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</si>
  <si>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</si>
  <si>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</si>
  <si>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</si>
  <si>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</si>
  <si>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</si>
  <si>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</si>
  <si>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</si>
  <si>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</si>
  <si>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</si>
  <si>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</si>
  <si>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</si>
  <si>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</si>
  <si>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</si>
  <si>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</si>
  <si>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</si>
  <si>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</si>
  <si>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</si>
  <si>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</si>
  <si>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</si>
  <si>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</si>
  <si>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</si>
  <si>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</si>
  <si>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</si>
  <si>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</si>
  <si>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</si>
  <si>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</si>
  <si>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</si>
  <si>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</si>
  <si>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</si>
  <si>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</si>
  <si>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</si>
  <si>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</si>
  <si>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</si>
  <si>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</si>
  <si>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</si>
  <si>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</si>
  <si>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</si>
  <si>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</si>
  <si>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</si>
  <si>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</si>
  <si>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</si>
  <si>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</si>
  <si>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</si>
  <si>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</si>
  <si>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</si>
  <si>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</si>
  <si>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</si>
  <si>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</si>
  <si>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</si>
  <si>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</si>
  <si>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</si>
  <si>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</si>
  <si>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</si>
  <si>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</si>
  <si>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</si>
  <si>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</si>
  <si>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</si>
  <si>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</si>
  <si>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</si>
  <si>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</si>
  <si>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</si>
  <si>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</si>
  <si>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</si>
  <si>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</si>
  <si>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</si>
  <si>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</si>
  <si>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</si>
  <si>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</si>
  <si>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</si>
  <si>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</si>
  <si>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</si>
  <si>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</si>
  <si>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</si>
  <si>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</si>
  <si>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</si>
  <si>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</si>
  <si>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</si>
  <si>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</si>
  <si>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</si>
  <si>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</si>
  <si>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</si>
  <si>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</si>
  <si>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</si>
  <si>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</si>
  <si>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</si>
  <si>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</si>
  <si>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</si>
  <si>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</si>
  <si>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</si>
  <si>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</si>
  <si>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</si>
  <si>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</si>
  <si>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</si>
  <si>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</si>
  <si>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</si>
  <si>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</si>
  <si>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</si>
  <si>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</si>
  <si>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</si>
  <si>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</si>
  <si>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</si>
  <si>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</si>
  <si>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</si>
  <si>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</si>
  <si>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</si>
  <si>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</si>
  <si>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</si>
  <si>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</si>
  <si>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</si>
  <si>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</si>
  <si>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</si>
  <si>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</si>
  <si>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</si>
  <si>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</si>
  <si>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</si>
  <si>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</si>
  <si>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</si>
  <si>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</si>
  <si>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</si>
  <si>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</si>
  <si>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</si>
  <si>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</si>
  <si>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</si>
  <si>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</si>
  <si>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</si>
  <si>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</si>
  <si>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</si>
  <si>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</si>
  <si>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</si>
  <si>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</si>
  <si>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</si>
  <si>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</si>
  <si>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</si>
  <si>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</si>
  <si>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</si>
  <si>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</si>
  <si>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</si>
  <si>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</si>
  <si>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</si>
  <si>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</si>
  <si>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</si>
  <si>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</si>
  <si>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</si>
  <si>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</si>
  <si>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</si>
  <si>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</si>
  <si>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</si>
  <si>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</si>
  <si>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</si>
  <si>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</si>
  <si>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</si>
  <si>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</si>
  <si>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</si>
  <si>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</si>
  <si>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</si>
  <si>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</si>
  <si>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</si>
  <si>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</si>
  <si>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</si>
  <si>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</si>
  <si>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</si>
  <si>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</si>
  <si>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</si>
  <si>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</si>
  <si>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</si>
  <si>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</si>
  <si>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</si>
  <si>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</si>
  <si>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</si>
  <si>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</si>
  <si>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</si>
  <si>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</si>
  <si>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</si>
  <si>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</si>
  <si>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</si>
  <si>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</si>
  <si>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</si>
  <si>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</si>
  <si>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</si>
  <si>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</si>
  <si>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</si>
  <si>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</si>
  <si>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</si>
  <si>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</si>
  <si>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</si>
  <si>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</si>
  <si>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</si>
  <si>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</si>
  <si>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</si>
  <si>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</si>
  <si>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</si>
  <si>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</si>
  <si>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</si>
  <si>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</si>
  <si>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</si>
  <si>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</si>
  <si>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</si>
  <si>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</si>
  <si>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</si>
  <si>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</si>
  <si>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</si>
  <si>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</si>
  <si>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</si>
  <si>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</si>
  <si>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</si>
  <si>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</si>
  <si>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</si>
  <si>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</si>
  <si>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</si>
  <si>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</si>
  <si>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</si>
  <si>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</si>
  <si>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</si>
  <si>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</si>
  <si>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</si>
  <si>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</si>
  <si>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</si>
  <si>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</si>
  <si>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</si>
  <si>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</si>
  <si>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</si>
  <si>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</si>
  <si>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</si>
  <si>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</si>
  <si>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</si>
  <si>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</si>
  <si>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</si>
  <si>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</si>
  <si>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</si>
  <si>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</si>
  <si>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</si>
  <si>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</si>
  <si>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</si>
  <si>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</si>
  <si>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</si>
  <si>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</si>
  <si>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</si>
  <si>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</si>
  <si>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</si>
  <si>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</si>
  <si>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</si>
  <si>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</si>
  <si>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</si>
  <si>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</si>
  <si>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</si>
  <si>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</si>
  <si>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</si>
  <si>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</si>
  <si>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</si>
  <si>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</si>
  <si>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</si>
  <si>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</si>
  <si>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</si>
  <si>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</si>
  <si>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</si>
  <si>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</si>
  <si>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</si>
  <si>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</si>
  <si>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</si>
  <si>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</si>
  <si>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</si>
  <si>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</si>
  <si>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</si>
  <si>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</si>
  <si>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</si>
  <si>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</si>
  <si>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</si>
  <si>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</si>
  <si>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</si>
  <si>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</si>
  <si>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</si>
  <si>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</si>
  <si>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</si>
  <si>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</si>
  <si>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</si>
  <si>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</si>
  <si>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</si>
  <si>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</si>
  <si>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</si>
  <si>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</si>
  <si>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</si>
  <si>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</si>
  <si>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</si>
  <si>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</si>
  <si>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</si>
  <si>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</si>
  <si>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</si>
  <si>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</si>
  <si>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</si>
  <si>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</si>
  <si>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</si>
  <si>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</si>
  <si>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</si>
  <si>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</si>
  <si>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</si>
  <si>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</si>
  <si>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</si>
  <si>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</si>
  <si>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</si>
  <si>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</si>
  <si>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</si>
  <si>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</si>
  <si>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</si>
  <si>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</si>
  <si>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</si>
  <si>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</si>
  <si>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</si>
  <si>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</si>
  <si>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</si>
  <si>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</si>
  <si>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</si>
  <si>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</si>
  <si>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</si>
  <si>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</si>
  <si>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</si>
  <si>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</si>
  <si>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</si>
  <si>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</si>
  <si>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</si>
  <si>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</si>
  <si>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</si>
  <si>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</si>
  <si>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</si>
  <si>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</si>
  <si>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</si>
  <si>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</si>
  <si>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</si>
  <si>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</si>
  <si>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</si>
  <si>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</si>
  <si>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</si>
  <si>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</si>
  <si>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</si>
  <si>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</si>
  <si>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</si>
  <si>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</si>
  <si>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</si>
  <si>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</si>
  <si>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</si>
  <si>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</si>
  <si>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</si>
  <si>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</si>
  <si>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</si>
  <si>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</si>
  <si>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</si>
  <si>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</si>
  <si>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</si>
  <si>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</si>
  <si>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</si>
  <si>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</si>
  <si>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</si>
  <si>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</si>
  <si>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</si>
  <si>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</si>
  <si>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</si>
  <si>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</si>
  <si>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</si>
  <si>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</si>
  <si>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</si>
  <si>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</si>
  <si>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</si>
  <si>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</si>
  <si>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</si>
  <si>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</si>
  <si>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</si>
  <si>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</si>
  <si>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</si>
  <si>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</si>
  <si>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</si>
  <si>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</si>
  <si>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</si>
  <si>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</si>
  <si>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</si>
  <si>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</si>
  <si>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</si>
  <si>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</si>
  <si>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</si>
  <si>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</si>
  <si>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</si>
  <si>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</si>
  <si>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</si>
  <si>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</si>
  <si>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</si>
  <si>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</si>
  <si>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</si>
  <si>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</si>
  <si>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</si>
  <si>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</si>
  <si>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</si>
  <si>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</si>
  <si>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</si>
  <si>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</si>
  <si>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</si>
  <si>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</si>
  <si>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</si>
  <si>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</si>
  <si>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</si>
  <si>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</si>
  <si>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</si>
  <si>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</si>
  <si>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</si>
  <si>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</si>
  <si>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</si>
  <si>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</si>
  <si>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</si>
  <si>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</si>
  <si>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</si>
  <si>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</si>
  <si>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</si>
  <si>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</si>
  <si>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</si>
  <si>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</si>
  <si>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</si>
  <si>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</si>
  <si>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</si>
  <si>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</si>
  <si>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</si>
  <si>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</si>
  <si>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</si>
  <si>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</si>
  <si>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</si>
  <si>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</si>
  <si>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</si>
  <si>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</si>
  <si>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</si>
  <si>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</si>
  <si>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</si>
  <si>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</si>
  <si>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</si>
  <si>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</si>
  <si>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</si>
  <si>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</si>
  <si>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</si>
  <si>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</si>
  <si>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</si>
  <si>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</si>
  <si>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</si>
  <si>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</si>
  <si>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</si>
  <si>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</si>
  <si>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</si>
  <si>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</si>
  <si>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</si>
  <si>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</si>
  <si>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</si>
  <si>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</si>
  <si>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</si>
  <si>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</si>
  <si>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</si>
  <si>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</si>
  <si>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</si>
  <si>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</si>
  <si>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</si>
  <si>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</si>
  <si>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</si>
  <si>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</si>
  <si>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</si>
  <si>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</si>
  <si>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</si>
  <si>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</si>
  <si>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</si>
  <si>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</si>
  <si>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</si>
  <si>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</si>
  <si>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</si>
  <si>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</si>
  <si>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</si>
  <si>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</si>
  <si>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</si>
  <si>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</si>
  <si>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</si>
  <si>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</si>
  <si>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</si>
  <si>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</si>
  <si>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</si>
  <si>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</si>
  <si>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</si>
  <si>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</si>
  <si>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</si>
  <si>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</si>
  <si>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</si>
  <si>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</si>
  <si>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</si>
  <si>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</si>
  <si>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</si>
  <si>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</si>
  <si>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</si>
  <si>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</si>
  <si>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</si>
  <si>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</si>
  <si>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</si>
  <si>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</si>
  <si>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</si>
  <si>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</si>
  <si>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</si>
  <si>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</si>
  <si>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</si>
  <si>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</si>
  <si>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</si>
  <si>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</si>
  <si>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</si>
  <si>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</si>
  <si>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</si>
  <si>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</si>
  <si>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</si>
  <si>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</si>
  <si>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</si>
  <si>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</si>
  <si>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</si>
  <si>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</si>
  <si>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</si>
  <si>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</si>
  <si>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</si>
  <si>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</si>
  <si>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</si>
  <si>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</si>
  <si>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</si>
  <si>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</si>
  <si>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</si>
  <si>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</si>
  <si>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</si>
  <si>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</si>
  <si>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</si>
  <si>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</si>
  <si>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</si>
  <si>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</si>
  <si>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</si>
  <si>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</si>
  <si>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</si>
  <si>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</si>
  <si>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</si>
  <si>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</si>
  <si>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</si>
  <si>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</si>
  <si>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</si>
  <si>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</si>
  <si>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</si>
  <si>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</si>
  <si>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</si>
  <si>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</si>
  <si>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</si>
  <si>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</si>
  <si>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</si>
  <si>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</si>
  <si>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</si>
  <si>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</si>
  <si>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</si>
  <si>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</si>
  <si>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</si>
  <si>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</si>
  <si>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</si>
  <si>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</si>
  <si>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</si>
  <si>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</si>
  <si>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</si>
  <si>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</si>
  <si>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</si>
  <si>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</si>
  <si>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</si>
  <si>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</si>
  <si>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</si>
  <si>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</si>
  <si>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</si>
  <si>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</si>
  <si>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</si>
  <si>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</si>
  <si>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</si>
  <si>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</si>
  <si>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</si>
  <si>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</si>
  <si>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</si>
  <si>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</si>
  <si>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</si>
  <si>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</si>
  <si>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</si>
  <si>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</si>
  <si>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</si>
  <si>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</si>
  <si>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</si>
  <si>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</si>
  <si>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</si>
  <si>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</si>
  <si>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</si>
  <si>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</si>
  <si>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</si>
  <si>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</si>
  <si>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</si>
  <si>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</si>
  <si>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</si>
  <si>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</si>
  <si>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</si>
  <si>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</si>
  <si>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</si>
  <si>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</si>
  <si>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</si>
  <si>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</si>
  <si>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</si>
  <si>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</si>
  <si>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</si>
  <si>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</si>
  <si>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</si>
  <si>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</si>
  <si>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</si>
  <si>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</si>
  <si>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</si>
  <si>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</si>
  <si>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</si>
  <si>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</si>
  <si>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</si>
  <si>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</si>
  <si>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</si>
  <si>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</si>
  <si>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</si>
  <si>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</si>
  <si>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</si>
  <si>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</si>
  <si>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</si>
  <si>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</si>
  <si>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</si>
  <si>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</si>
  <si>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</si>
  <si>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</si>
  <si>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</si>
  <si>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</si>
  <si>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</si>
  <si>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</si>
  <si>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</si>
  <si>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</si>
  <si>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</si>
  <si>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</si>
  <si>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</si>
  <si>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</si>
  <si>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</si>
  <si>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</si>
  <si>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</si>
  <si>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</si>
  <si>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</si>
  <si>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</si>
  <si>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</si>
  <si>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</si>
  <si>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</si>
  <si>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</si>
  <si>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</si>
  <si>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</si>
  <si>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</si>
  <si>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</si>
  <si>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</si>
  <si>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</si>
  <si>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</si>
  <si>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</si>
  <si>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</si>
  <si>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</si>
  <si>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</si>
  <si>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</si>
  <si>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</si>
  <si>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</si>
  <si>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</si>
  <si>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</si>
  <si>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</si>
  <si>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</si>
  <si>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</si>
  <si>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</si>
  <si>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</si>
  <si>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</si>
  <si>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</si>
  <si>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</si>
  <si>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</si>
  <si>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</si>
  <si>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</si>
  <si>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</si>
  <si>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</si>
  <si>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</si>
  <si>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</si>
  <si>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</si>
  <si>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</si>
  <si>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</si>
  <si>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</si>
  <si>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</si>
  <si>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</si>
  <si>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</si>
  <si>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</si>
  <si>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</si>
  <si>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</si>
  <si>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</si>
  <si>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</si>
  <si>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</si>
  <si>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</si>
  <si>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</si>
  <si>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</si>
  <si>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</si>
  <si>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</si>
  <si>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</si>
  <si>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</si>
  <si>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</si>
  <si>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</si>
  <si>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</si>
  <si>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</si>
  <si>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</si>
  <si>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</si>
  <si>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</si>
  <si>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</si>
  <si>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</si>
  <si>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</si>
  <si>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</si>
  <si>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</si>
  <si>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</si>
  <si>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</si>
  <si>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</si>
  <si>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</si>
  <si>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</si>
  <si>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</si>
  <si>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</si>
  <si>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</si>
  <si>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</si>
  <si>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</si>
  <si>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</si>
  <si>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</si>
  <si>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</si>
  <si>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</si>
  <si>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</si>
  <si>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</si>
  <si>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</si>
  <si>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</si>
  <si>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</si>
  <si>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</si>
  <si>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</si>
  <si>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</si>
  <si>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</si>
  <si>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</si>
  <si>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</si>
  <si>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</si>
  <si>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</si>
  <si>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</si>
  <si>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</si>
  <si>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</si>
  <si>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</si>
  <si>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</si>
  <si>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</si>
  <si>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</si>
  <si>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</si>
  <si>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</si>
  <si>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</si>
  <si>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</si>
  <si>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</si>
  <si>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</si>
  <si>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</si>
  <si>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</si>
  <si>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</si>
  <si>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</si>
  <si>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</si>
  <si>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</si>
  <si>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</si>
  <si>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</si>
  <si>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</si>
  <si>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</si>
  <si>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</si>
  <si>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</si>
  <si>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</si>
  <si>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</si>
  <si>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</si>
  <si>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</si>
  <si>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</si>
  <si>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</si>
  <si>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</si>
  <si>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</si>
  <si>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</si>
  <si>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</si>
  <si>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</si>
  <si>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</si>
  <si>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</si>
  <si>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</si>
  <si>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</si>
  <si>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</si>
  <si>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</si>
  <si>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</si>
  <si>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</si>
  <si>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</si>
  <si>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</si>
  <si>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</si>
  <si>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</si>
  <si>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</si>
  <si>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</si>
  <si>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</si>
  <si>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</si>
  <si>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</si>
  <si>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</si>
  <si>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</si>
  <si>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</si>
  <si>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</si>
  <si>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</si>
  <si>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</si>
  <si>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</si>
  <si>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</si>
  <si>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</si>
  <si>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</si>
  <si>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</si>
  <si>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</si>
  <si>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</si>
  <si>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</si>
  <si>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</si>
  <si>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</si>
  <si>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</si>
  <si>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</si>
  <si>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</si>
  <si>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</si>
  <si>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</si>
  <si>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</si>
  <si>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</si>
  <si>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</si>
  <si>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</si>
  <si>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</si>
  <si>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</si>
  <si>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</si>
  <si>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</si>
  <si>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</si>
  <si>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</si>
  <si>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</si>
  <si>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</si>
  <si>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</si>
  <si>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</si>
  <si>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</si>
  <si>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</si>
  <si>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</si>
  <si>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</si>
  <si>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</si>
  <si>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</si>
  <si>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</si>
  <si>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</si>
  <si>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</si>
  <si>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</si>
  <si>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</si>
  <si>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</si>
  <si>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</si>
  <si>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</si>
  <si>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</si>
  <si>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</si>
  <si>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</si>
  <si>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</si>
  <si>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</si>
  <si>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</si>
  <si>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</si>
  <si>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</si>
  <si>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</si>
  <si>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</si>
  <si>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</si>
  <si>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</si>
  <si>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</si>
  <si>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</si>
  <si>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</si>
  <si>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</si>
  <si>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</si>
  <si>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</si>
  <si>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</si>
  <si>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</si>
  <si>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</si>
  <si>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</si>
  <si>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</si>
  <si>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</si>
  <si>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</si>
  <si>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</si>
  <si>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</si>
  <si>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</si>
  <si>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</si>
  <si>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</si>
  <si>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</si>
  <si>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</si>
  <si>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</si>
  <si>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</si>
  <si>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</si>
  <si>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</si>
  <si>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</si>
  <si>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</si>
  <si>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</si>
  <si>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</si>
  <si>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</si>
  <si>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</si>
  <si>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</si>
  <si>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</si>
  <si>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</si>
  <si>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</si>
  <si>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</si>
  <si>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</si>
  <si>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</si>
  <si>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</si>
  <si>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</si>
  <si>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</si>
  <si>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</si>
  <si>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</si>
  <si>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</si>
  <si>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</si>
  <si>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</si>
  <si>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</si>
  <si>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</si>
  <si>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</si>
  <si>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</si>
  <si>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</si>
  <si>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</si>
  <si>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</si>
  <si>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</si>
  <si>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</si>
  <si>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</si>
  <si>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</si>
  <si>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</si>
  <si>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</si>
  <si>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</si>
  <si>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</si>
  <si>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</si>
  <si>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</si>
  <si>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</si>
  <si>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</si>
  <si>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</si>
  <si>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</si>
  <si>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</si>
  <si>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</si>
  <si>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</si>
  <si>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</si>
  <si>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</si>
  <si>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</si>
  <si>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</si>
  <si>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</si>
  <si>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</si>
  <si>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</si>
  <si>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</si>
  <si>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</si>
  <si>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</si>
  <si>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</si>
  <si>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</si>
  <si>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</si>
  <si>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</si>
  <si>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</si>
  <si>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</si>
  <si>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</si>
  <si>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</si>
  <si>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</si>
  <si>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</si>
  <si>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</si>
  <si>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</si>
  <si>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</si>
  <si>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</si>
  <si>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</si>
  <si>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</si>
  <si>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</si>
  <si>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</si>
  <si>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</si>
  <si>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</si>
  <si>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</si>
  <si>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</si>
  <si>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</si>
  <si>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</si>
  <si>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</si>
  <si>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</si>
  <si>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</si>
  <si>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</si>
  <si>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</si>
  <si>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</si>
  <si>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</si>
  <si>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</si>
  <si>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</si>
  <si>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</si>
  <si>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</si>
  <si>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</si>
  <si>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</si>
  <si>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</si>
  <si>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</si>
  <si>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</si>
  <si>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</si>
  <si>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</si>
  <si>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</si>
  <si>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</si>
  <si>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</si>
  <si>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</si>
  <si>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</si>
  <si>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</si>
  <si>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</si>
  <si>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</si>
  <si>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</si>
  <si>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</si>
  <si>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</si>
  <si>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</si>
  <si>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</si>
  <si>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</si>
  <si>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</si>
  <si>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</si>
  <si>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</si>
  <si>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</si>
  <si>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</si>
  <si>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</si>
  <si>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</si>
  <si>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</si>
  <si>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</si>
  <si>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</si>
  <si>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</si>
  <si>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</si>
  <si>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</si>
  <si>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</si>
  <si>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</si>
  <si>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</si>
  <si>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</si>
  <si>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</si>
  <si>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</si>
  <si>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</si>
  <si>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</si>
  <si>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</si>
  <si>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</si>
  <si>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</si>
  <si>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</si>
  <si>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</si>
  <si>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</si>
  <si>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</si>
  <si>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</si>
  <si>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</si>
  <si>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</si>
  <si>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</si>
  <si>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</si>
  <si>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</si>
  <si>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</si>
  <si>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</si>
  <si>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</si>
  <si>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</si>
  <si>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</si>
  <si>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</si>
  <si>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</si>
  <si>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</si>
  <si>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</si>
  <si>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</si>
  <si>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</si>
  <si>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</si>
  <si>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</si>
  <si>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</si>
  <si>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</si>
  <si>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</si>
  <si>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</si>
  <si>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</si>
  <si>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</si>
  <si>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</si>
  <si>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</si>
  <si>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</si>
  <si>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</si>
  <si>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</si>
  <si>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</si>
  <si>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</si>
  <si>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</si>
  <si>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</si>
  <si>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</si>
  <si>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</si>
  <si>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</si>
  <si>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</si>
  <si>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</si>
  <si>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</si>
  <si>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</si>
  <si>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</si>
  <si>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</si>
  <si>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</si>
  <si>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</si>
  <si>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</si>
  <si>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</si>
  <si>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</si>
  <si>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</si>
  <si>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</si>
  <si>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</si>
  <si>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</si>
  <si>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</si>
  <si>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</si>
  <si>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</si>
  <si>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</si>
  <si>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</si>
  <si>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</si>
  <si>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</si>
  <si>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</si>
  <si>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</si>
  <si>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</si>
  <si>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</si>
  <si>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</si>
  <si>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</si>
  <si>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</si>
  <si>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</si>
  <si>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</si>
  <si>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</si>
  <si>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</si>
  <si>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</si>
  <si>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</si>
  <si>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</si>
  <si>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</si>
  <si>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</si>
  <si>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</si>
  <si>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</si>
  <si>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</si>
  <si>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</si>
  <si>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</si>
  <si>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</si>
  <si>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</si>
  <si>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</si>
  <si>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</si>
  <si>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</si>
  <si>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</si>
  <si>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</si>
  <si>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</si>
  <si>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</si>
  <si>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</si>
  <si>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</si>
  <si>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</si>
  <si>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</si>
  <si>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</si>
  <si>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</si>
  <si>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</si>
  <si>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</si>
  <si>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</si>
  <si>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</si>
  <si>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</si>
  <si>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</si>
  <si>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</si>
  <si>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</si>
  <si>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</si>
  <si>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</si>
  <si>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</si>
  <si>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</si>
  <si>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</si>
  <si>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</si>
  <si>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</si>
  <si>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</si>
  <si>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</si>
  <si>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</si>
  <si>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</si>
  <si>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</si>
  <si>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</si>
  <si>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</si>
  <si>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</si>
  <si>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</si>
  <si>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</si>
  <si>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</si>
  <si>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</si>
  <si>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</si>
  <si>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</si>
  <si>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</si>
  <si>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</si>
  <si>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</si>
  <si>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</si>
  <si>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</si>
  <si>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</si>
  <si>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</si>
  <si>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</si>
  <si>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</si>
  <si>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</si>
  <si>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</si>
  <si>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</si>
  <si>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</si>
  <si>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</si>
  <si>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</si>
  <si>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</si>
  <si>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</si>
  <si>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</si>
  <si>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</si>
  <si>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</si>
  <si>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</si>
  <si>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</si>
  <si>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</si>
  <si>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</si>
  <si>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</si>
  <si>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</si>
  <si>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</si>
  <si>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</si>
  <si>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</si>
  <si>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</si>
  <si>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</si>
  <si>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</si>
  <si>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</si>
  <si>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</si>
  <si>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</si>
  <si>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</si>
  <si>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</si>
  <si>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</si>
  <si>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</si>
  <si>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</si>
  <si>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</si>
  <si>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</si>
  <si>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</si>
  <si>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</si>
  <si>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</si>
  <si>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</si>
  <si>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</si>
  <si>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</si>
  <si>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</si>
  <si>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</si>
  <si>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</si>
  <si>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</si>
  <si>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</si>
  <si>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</si>
  <si>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</si>
  <si>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</si>
  <si>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</si>
  <si>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</si>
  <si>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</si>
  <si>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</si>
  <si>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</si>
  <si>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</si>
  <si>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</si>
  <si>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</si>
  <si>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</si>
  <si>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</si>
  <si>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</si>
  <si>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</si>
  <si>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</si>
  <si>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</si>
  <si>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</si>
  <si>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</si>
  <si>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</si>
  <si>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</si>
  <si>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</si>
  <si>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</si>
  <si>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</si>
  <si>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</si>
  <si>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</si>
  <si>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</si>
  <si>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</si>
  <si>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</si>
  <si>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</si>
  <si>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</si>
  <si>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</si>
  <si>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</si>
  <si>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</si>
  <si>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</si>
  <si>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</si>
  <si>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</si>
  <si>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</si>
  <si>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</si>
  <si>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</si>
  <si>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</si>
  <si>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</si>
  <si>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</si>
  <si>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</si>
  <si>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</si>
  <si>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</si>
  <si>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</si>
  <si>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</si>
  <si>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</si>
  <si>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</si>
  <si>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</si>
  <si>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</si>
  <si>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</si>
  <si>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</si>
  <si>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</si>
  <si>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</si>
  <si>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</si>
  <si>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</si>
  <si>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</si>
  <si>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</si>
  <si>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</si>
  <si>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</si>
  <si>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</si>
  <si>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</si>
  <si>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</si>
  <si>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</si>
  <si>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</si>
  <si>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</si>
  <si>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</si>
  <si>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</si>
  <si>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</si>
  <si>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</si>
  <si>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</si>
  <si>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</si>
  <si>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</si>
  <si>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</si>
  <si>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</si>
  <si>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</si>
  <si>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</si>
  <si>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</si>
  <si>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</si>
  <si>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</si>
  <si>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</si>
  <si>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</si>
  <si>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</si>
  <si>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</si>
  <si>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</si>
  <si>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</si>
  <si>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</si>
  <si>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</si>
  <si>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</si>
  <si>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</si>
  <si>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</si>
  <si>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</si>
  <si>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</si>
  <si>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</si>
  <si>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</si>
  <si>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</si>
  <si>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</si>
  <si>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</si>
  <si>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</si>
  <si>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</si>
  <si>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</si>
  <si>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</si>
  <si>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</si>
  <si>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</si>
  <si>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</si>
  <si>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</si>
  <si>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</si>
  <si>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</si>
  <si>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</si>
  <si>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</si>
  <si>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</si>
  <si>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</si>
  <si>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</si>
  <si>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</si>
  <si>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</si>
  <si>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</si>
  <si>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</si>
  <si>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</si>
  <si>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</si>
  <si>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</si>
  <si>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</si>
  <si>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</si>
  <si>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</si>
  <si>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</si>
  <si>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</si>
  <si>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</si>
  <si>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</si>
  <si>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</si>
  <si>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</si>
  <si>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</si>
  <si>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</si>
  <si>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</si>
  <si>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</si>
  <si>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</si>
  <si>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</si>
  <si>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</si>
  <si>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</si>
  <si>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</si>
  <si>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</si>
  <si>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</si>
  <si>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</si>
  <si>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</si>
  <si>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</si>
  <si>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</si>
  <si>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</si>
  <si>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</si>
  <si>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</si>
  <si>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</si>
  <si>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</si>
  <si>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</si>
  <si>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</si>
  <si>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</si>
  <si>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</si>
  <si>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</si>
  <si>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</si>
  <si>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</si>
  <si>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</si>
  <si>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</si>
  <si>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</si>
  <si>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</si>
  <si>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</si>
  <si>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</si>
  <si>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</si>
  <si>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</si>
  <si>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</si>
  <si>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</si>
  <si>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</si>
  <si>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</si>
  <si>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</si>
  <si>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</si>
  <si>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</si>
  <si>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</si>
  <si>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</si>
  <si>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</si>
  <si>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</si>
  <si>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</si>
  <si>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</si>
  <si>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</si>
  <si>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</si>
  <si>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</si>
  <si>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</si>
  <si>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</si>
  <si>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</si>
  <si>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</si>
  <si>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</si>
  <si>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</si>
  <si>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</si>
  <si>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</si>
  <si>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</si>
  <si>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</si>
  <si>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</si>
  <si>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</si>
  <si>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</si>
  <si>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</si>
  <si>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</si>
  <si>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</si>
  <si>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</si>
  <si>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</si>
  <si>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</si>
  <si>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</si>
  <si>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</si>
  <si>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</si>
  <si>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</si>
  <si>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</si>
  <si>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</si>
  <si>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</si>
  <si>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</si>
  <si>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</si>
  <si>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</si>
  <si>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</si>
  <si>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</si>
  <si>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</si>
  <si>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</si>
  <si>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</si>
  <si>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</si>
  <si>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</si>
  <si>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</si>
  <si>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</si>
  <si>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</si>
  <si>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</si>
  <si>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</si>
  <si>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</si>
  <si>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</si>
  <si>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</si>
  <si>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</si>
  <si>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</si>
  <si>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</si>
  <si>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</si>
  <si>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</si>
  <si>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</si>
  <si>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</si>
  <si>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</si>
  <si>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</si>
  <si>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</si>
  <si>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</si>
  <si>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</si>
  <si>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</si>
  <si>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</si>
  <si>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</si>
  <si>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</si>
  <si>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</si>
  <si>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</si>
  <si>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</si>
  <si>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</si>
  <si>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</si>
  <si>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</si>
  <si>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</si>
  <si>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</si>
  <si>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</si>
  <si>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</si>
  <si>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</si>
  <si>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</si>
  <si>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</si>
  <si>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</si>
  <si>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</si>
  <si>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</si>
  <si>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</si>
  <si>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</si>
  <si>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</si>
  <si>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</si>
  <si>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</si>
  <si>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</si>
  <si>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</si>
  <si>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</si>
  <si>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</si>
  <si>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</si>
  <si>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</si>
  <si>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</si>
  <si>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</si>
  <si>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</si>
  <si>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</si>
  <si>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</si>
  <si>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</si>
  <si>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</si>
  <si>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</si>
  <si>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</si>
  <si>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</si>
  <si>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</si>
  <si>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</si>
  <si>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</si>
  <si>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</si>
  <si>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</si>
  <si>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</si>
  <si>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</si>
  <si>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</si>
  <si>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</si>
  <si>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</si>
  <si>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</si>
  <si>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</si>
  <si>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</si>
  <si>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</si>
  <si>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</si>
  <si>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</si>
  <si>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</si>
  <si>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</si>
  <si>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</si>
  <si>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</si>
  <si>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</si>
  <si>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</si>
  <si>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</si>
  <si>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</si>
  <si>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</si>
  <si>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</si>
  <si>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</si>
  <si>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</si>
  <si>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</si>
  <si>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</si>
  <si>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</si>
  <si>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</si>
  <si>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</si>
  <si>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</si>
  <si>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</si>
  <si>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</si>
  <si>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</si>
  <si>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</si>
  <si>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</si>
  <si>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</si>
  <si>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</si>
  <si>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</si>
  <si>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</si>
  <si>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</si>
  <si>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</si>
  <si>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</si>
  <si>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</si>
  <si>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</si>
  <si>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</si>
  <si>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</si>
  <si>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</si>
  <si>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</si>
  <si>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</si>
  <si>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</si>
  <si>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</si>
  <si>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</si>
  <si>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</si>
  <si>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</si>
  <si>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</si>
  <si>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</si>
  <si>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</si>
  <si>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</si>
  <si>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</si>
  <si>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</si>
  <si>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</si>
  <si>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</si>
  <si>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</si>
  <si>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</si>
  <si>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</si>
  <si>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</si>
  <si>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</si>
  <si>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</si>
  <si>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</si>
  <si>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</si>
  <si>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</si>
  <si>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</si>
  <si>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</si>
  <si>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</si>
  <si>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</si>
  <si>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</si>
  <si>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</si>
  <si>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</si>
  <si>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</si>
  <si>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</si>
  <si>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</si>
  <si>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</si>
  <si>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</si>
  <si>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</si>
  <si>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</si>
  <si>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</si>
  <si>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</si>
  <si>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</si>
  <si>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</si>
  <si>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</si>
  <si>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</si>
  <si>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</si>
  <si>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</si>
  <si>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</si>
  <si>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</si>
  <si>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</si>
  <si>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</si>
  <si>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</si>
  <si>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</si>
  <si>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</si>
  <si>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</si>
  <si>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</si>
  <si>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</si>
  <si>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</si>
  <si>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</si>
  <si>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</si>
  <si>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</si>
  <si>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</si>
  <si>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</si>
  <si>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</si>
  <si>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</si>
  <si>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</si>
  <si>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</si>
  <si>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</si>
  <si>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</si>
  <si>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</si>
  <si>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</si>
  <si>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</si>
  <si>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</si>
  <si>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</si>
  <si>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</si>
  <si>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</si>
  <si>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</si>
  <si>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</si>
  <si>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</si>
  <si>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</si>
  <si>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</si>
  <si>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</si>
  <si>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</si>
  <si>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</si>
  <si>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</si>
  <si>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</si>
  <si>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</si>
  <si>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</si>
  <si>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</si>
  <si>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</si>
  <si>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</si>
  <si>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</si>
  <si>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</si>
  <si>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</si>
  <si>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</si>
  <si>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</si>
  <si>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</si>
  <si>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</si>
  <si>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</si>
  <si>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</si>
  <si>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</si>
  <si>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</si>
  <si>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</si>
  <si>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</si>
  <si>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</si>
  <si>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</si>
  <si>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</si>
  <si>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</si>
  <si>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</si>
  <si>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</si>
  <si>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</si>
  <si>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</si>
  <si>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</si>
  <si>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</si>
  <si>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</si>
  <si>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</si>
  <si>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</si>
  <si>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</si>
  <si>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</si>
  <si>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</si>
  <si>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</si>
  <si>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</si>
  <si>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</si>
  <si>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</si>
  <si>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</si>
  <si>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</si>
  <si>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</si>
  <si>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</si>
  <si>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</si>
  <si>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</si>
  <si>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</si>
  <si>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</si>
  <si>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</si>
  <si>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</si>
  <si>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</si>
  <si>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</si>
  <si>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</si>
  <si>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</si>
  <si>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</si>
  <si>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</si>
  <si>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</si>
  <si>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</si>
  <si>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</si>
  <si>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</si>
  <si>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</si>
  <si>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</si>
  <si>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</si>
  <si>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</si>
  <si>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</si>
  <si>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</si>
  <si>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</si>
  <si>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</si>
  <si>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</si>
  <si>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</si>
  <si>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</si>
  <si>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</si>
  <si>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</si>
  <si>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</si>
  <si>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</si>
  <si>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</si>
  <si>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</si>
  <si>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</si>
  <si>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</si>
  <si>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</si>
  <si>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</si>
  <si>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</si>
  <si>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</si>
  <si>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</si>
  <si>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</si>
  <si>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</si>
  <si>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</si>
  <si>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</si>
  <si>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</si>
  <si>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</si>
  <si>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</si>
  <si>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</si>
  <si>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</si>
  <si>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</si>
  <si>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</si>
  <si>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</si>
  <si>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</si>
  <si>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</si>
  <si>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</si>
  <si>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</si>
  <si>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</si>
  <si>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</si>
  <si>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</si>
  <si>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</si>
  <si>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</si>
  <si>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</si>
  <si>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</si>
  <si>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</si>
  <si>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</si>
  <si>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</si>
  <si>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</si>
  <si>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</si>
  <si>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</si>
  <si>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</si>
  <si>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</si>
  <si>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</si>
  <si>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</si>
  <si>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</si>
  <si>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</si>
  <si>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</si>
  <si>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</si>
  <si>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</si>
  <si>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</si>
  <si>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</si>
  <si>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</si>
  <si>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</si>
  <si>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</si>
  <si>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</si>
  <si>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</si>
  <si>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</si>
  <si>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</si>
  <si>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</si>
  <si>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</si>
  <si>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</si>
  <si>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</si>
  <si>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</si>
  <si>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</si>
  <si>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</si>
  <si>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</si>
  <si>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</si>
  <si>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</si>
  <si>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</si>
  <si>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</si>
  <si>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</si>
  <si>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</si>
  <si>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</si>
  <si>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</si>
  <si>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</si>
  <si>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</si>
  <si>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</si>
  <si>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</si>
  <si>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</si>
  <si>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</si>
  <si>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</si>
  <si>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</si>
  <si>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</si>
  <si>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</si>
  <si>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</si>
  <si>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</si>
  <si>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</si>
  <si>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</si>
  <si>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</si>
  <si>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</si>
  <si>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</si>
  <si>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</si>
  <si>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</si>
  <si>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</si>
  <si>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</si>
  <si>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</si>
  <si>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</si>
  <si>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</si>
  <si>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</si>
  <si>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</si>
  <si>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</si>
  <si>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</si>
  <si>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</si>
  <si>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</si>
  <si>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</si>
  <si>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</si>
  <si>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</si>
  <si>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</si>
  <si>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</si>
  <si>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</si>
  <si>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</si>
  <si>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</si>
  <si>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</si>
  <si>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</si>
  <si>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</si>
  <si>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</si>
  <si>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</si>
  <si>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</si>
  <si>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</si>
  <si>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</si>
  <si>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</si>
  <si>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</si>
  <si>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</si>
  <si>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</si>
  <si>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</si>
  <si>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</si>
  <si>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</si>
  <si>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</si>
  <si>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</si>
  <si>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</si>
  <si>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</si>
  <si>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</si>
  <si>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</si>
  <si>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</si>
  <si>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</si>
  <si>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</si>
  <si>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</si>
  <si>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</si>
  <si>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</si>
  <si>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</si>
  <si>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</si>
  <si>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</si>
  <si>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</si>
  <si>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</si>
  <si>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</si>
  <si>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</si>
  <si>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</si>
  <si>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</si>
  <si>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</si>
  <si>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</si>
  <si>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</si>
  <si>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</si>
  <si>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</si>
  <si>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</si>
  <si>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</si>
  <si>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</si>
  <si>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</si>
  <si>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</si>
  <si>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</si>
  <si>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</si>
  <si>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</si>
  <si>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</si>
  <si>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</si>
  <si>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</si>
  <si>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</si>
  <si>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</si>
  <si>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</si>
  <si>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</si>
  <si>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</si>
  <si>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</si>
  <si>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</si>
  <si>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</si>
  <si>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</si>
  <si>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</si>
  <si>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</si>
  <si>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</si>
  <si>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</si>
  <si>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</si>
  <si>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</si>
  <si>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</si>
  <si>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</si>
  <si>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</si>
  <si>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</si>
  <si>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</si>
  <si>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</si>
  <si>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</si>
  <si>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</si>
  <si>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</si>
  <si>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</si>
  <si>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</si>
  <si>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</si>
  <si>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</si>
  <si>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</si>
  <si>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</si>
  <si>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</si>
  <si>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</si>
  <si>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</si>
  <si>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</si>
  <si>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</si>
  <si>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</si>
  <si>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</si>
  <si>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</si>
  <si>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</si>
  <si>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</si>
  <si>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</si>
  <si>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</si>
  <si>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</si>
  <si>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</si>
  <si>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</si>
  <si>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</si>
  <si>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</si>
  <si>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</si>
  <si>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</si>
  <si>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</si>
  <si>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</si>
  <si>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</si>
  <si>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</si>
  <si>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</si>
  <si>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</si>
  <si>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</si>
  <si>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</si>
  <si>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</si>
  <si>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</si>
  <si>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</si>
  <si>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</si>
  <si>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</si>
  <si>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</si>
  <si>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</si>
  <si>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</si>
  <si>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</si>
  <si>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</si>
  <si>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</si>
  <si>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</si>
  <si>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</si>
  <si>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</si>
  <si>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</si>
  <si>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</si>
  <si>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</si>
  <si>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</si>
  <si>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</si>
  <si>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</si>
  <si>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</si>
  <si>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</si>
  <si>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</si>
  <si>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</si>
  <si>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</si>
  <si>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</si>
  <si>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</si>
  <si>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</si>
  <si>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</si>
  <si>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</si>
  <si>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</si>
  <si>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</si>
  <si>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</si>
  <si>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</si>
  <si>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</si>
  <si>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</si>
  <si>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</si>
  <si>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</si>
  <si>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</si>
  <si>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</si>
  <si>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</si>
  <si>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</si>
  <si>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</si>
  <si>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</si>
  <si>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</si>
  <si>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</si>
  <si>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</si>
  <si>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</si>
  <si>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</si>
  <si>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</si>
  <si>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</si>
  <si>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</si>
  <si>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</si>
  <si>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</si>
  <si>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</si>
  <si>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</si>
  <si>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</si>
  <si>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</si>
  <si>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</si>
  <si>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</si>
  <si>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</si>
  <si>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</si>
  <si>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</si>
  <si>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</si>
  <si>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</si>
  <si>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</si>
  <si>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</si>
  <si>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</si>
  <si>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</si>
  <si>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</si>
  <si>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</si>
  <si>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</si>
  <si>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</si>
  <si>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</si>
  <si>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</si>
  <si>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</si>
  <si>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</si>
  <si>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</si>
  <si>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</si>
  <si>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</si>
  <si>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</si>
  <si>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</si>
  <si>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</si>
  <si>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</si>
  <si>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</si>
  <si>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</si>
  <si>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</si>
  <si>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</si>
  <si>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</si>
  <si>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</si>
  <si>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</si>
  <si>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</si>
  <si>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</si>
  <si>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</si>
  <si>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</si>
  <si>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</si>
  <si>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</si>
  <si>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</si>
  <si>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</si>
  <si>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</si>
  <si>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</si>
  <si>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</si>
  <si>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</si>
  <si>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</si>
  <si>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</si>
  <si>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</si>
  <si>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</si>
  <si>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</si>
  <si>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</si>
  <si>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</si>
  <si>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</si>
  <si>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</si>
  <si>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</si>
  <si>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</si>
  <si>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</si>
  <si>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</si>
  <si>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</si>
  <si>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</si>
  <si>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</si>
  <si>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</si>
  <si>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</si>
  <si>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</si>
  <si>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</si>
  <si>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</si>
  <si>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</si>
  <si>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</si>
  <si>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</si>
  <si>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</si>
  <si>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</si>
  <si>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</si>
  <si>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</si>
  <si>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</si>
  <si>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</si>
  <si>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</si>
  <si>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</si>
  <si>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</si>
  <si>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</si>
  <si>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</si>
  <si>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</si>
  <si>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</si>
  <si>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</si>
  <si>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</si>
  <si>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</si>
  <si>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</si>
  <si>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</si>
  <si>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</si>
  <si>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</si>
  <si>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</si>
  <si>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</si>
  <si>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</si>
  <si>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</si>
  <si>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</si>
  <si>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</si>
  <si>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</si>
  <si>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</si>
  <si>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</si>
  <si>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</si>
  <si>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</si>
  <si>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</si>
  <si>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</si>
  <si>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</si>
  <si>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</si>
  <si>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</si>
  <si>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</si>
  <si>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</si>
  <si>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</si>
  <si>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</si>
  <si>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</si>
  <si>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</si>
  <si>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</si>
  <si>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</si>
  <si>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</si>
  <si>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</si>
  <si>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</si>
  <si>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</si>
  <si>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</si>
  <si>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</si>
  <si>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</si>
  <si>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</si>
  <si>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</si>
  <si>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</si>
  <si>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</si>
  <si>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</si>
  <si>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</si>
  <si>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</si>
  <si>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</si>
  <si>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</si>
  <si>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</si>
  <si>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</si>
  <si>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</si>
  <si>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</si>
  <si>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</si>
  <si>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</si>
  <si>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</si>
  <si>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</si>
  <si>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</si>
  <si>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</si>
  <si>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</si>
  <si>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</si>
  <si>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</si>
  <si>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</si>
  <si>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</si>
  <si>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</si>
  <si>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</si>
  <si>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</si>
  <si>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</si>
  <si>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</si>
  <si>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</si>
  <si>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</si>
  <si>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</si>
  <si>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</si>
  <si>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</si>
  <si>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</si>
  <si>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</si>
  <si>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</si>
  <si>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</si>
  <si>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</si>
  <si>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</si>
  <si>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</si>
  <si>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</si>
  <si>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</si>
  <si>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</si>
  <si>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</si>
  <si>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</si>
  <si>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</si>
  <si>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</si>
  <si>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</si>
  <si>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</si>
  <si>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</si>
  <si>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</si>
  <si>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</si>
  <si>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</si>
  <si>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</si>
  <si>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</si>
  <si>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</si>
  <si>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</si>
  <si>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</si>
  <si>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</si>
  <si>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</si>
  <si>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</si>
  <si>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</si>
  <si>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</si>
  <si>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</si>
  <si>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</si>
  <si>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</si>
  <si>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</si>
  <si>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</si>
  <si>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</si>
  <si>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</si>
  <si>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</si>
  <si>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</si>
  <si>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</si>
  <si>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</si>
  <si>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</si>
  <si>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</si>
  <si>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</si>
  <si>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</si>
  <si>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</si>
  <si>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</si>
  <si>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</si>
  <si>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</si>
  <si>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</si>
  <si>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</si>
  <si>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</si>
  <si>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</si>
  <si>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</si>
  <si>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</si>
  <si>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</si>
  <si>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</si>
  <si>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</si>
  <si>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</si>
  <si>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</si>
  <si>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</si>
  <si>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</si>
  <si>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</si>
  <si>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</si>
  <si>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</si>
  <si>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</si>
  <si>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</si>
  <si>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</si>
  <si>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</si>
  <si>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</si>
  <si>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</si>
  <si>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</si>
  <si>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</si>
  <si>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</si>
  <si>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</si>
  <si>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</si>
  <si>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</si>
  <si>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</si>
  <si>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</si>
  <si>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</si>
  <si>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</si>
  <si>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</si>
  <si>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</si>
  <si>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</si>
  <si>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</si>
  <si>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</si>
  <si>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</si>
  <si>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</si>
  <si>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</si>
  <si>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</si>
  <si>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</si>
  <si>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</si>
  <si>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</si>
  <si>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</si>
  <si>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</si>
  <si>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</si>
  <si>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</si>
  <si>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</si>
  <si>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</si>
  <si>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</si>
  <si>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</si>
  <si>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</si>
  <si>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</si>
  <si>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</si>
  <si>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</si>
  <si>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</si>
  <si>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</si>
  <si>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</si>
  <si>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</si>
  <si>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</si>
  <si>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</si>
  <si>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</si>
  <si>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</si>
  <si>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</si>
  <si>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</si>
  <si>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</si>
  <si>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</si>
  <si>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</si>
  <si>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</si>
  <si>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</si>
  <si>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</si>
  <si>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</si>
  <si>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</si>
  <si>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</si>
  <si>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</si>
  <si>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</si>
  <si>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</si>
  <si>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</si>
  <si>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</si>
  <si>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</si>
  <si>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</si>
  <si>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</si>
  <si>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</si>
  <si>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</si>
  <si>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</si>
  <si>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</si>
  <si>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</si>
  <si>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</si>
  <si>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</si>
  <si>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</si>
  <si>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</si>
  <si>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</si>
  <si>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</si>
  <si>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</si>
  <si>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</si>
  <si>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</si>
  <si>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</si>
  <si>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</si>
  <si>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</si>
  <si>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</si>
  <si>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</si>
  <si>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</si>
  <si>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</si>
  <si>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</si>
  <si>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</si>
  <si>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</si>
  <si>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</si>
  <si>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</si>
  <si>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</si>
  <si>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</si>
  <si>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</si>
  <si>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</si>
  <si>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</si>
  <si>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</si>
  <si>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</si>
  <si>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</si>
  <si>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</si>
  <si>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</si>
  <si>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</si>
  <si>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</si>
  <si>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</si>
  <si>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</si>
  <si>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</si>
  <si>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</si>
  <si>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</si>
  <si>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</si>
  <si>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</si>
  <si>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</si>
  <si>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</si>
  <si>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</si>
  <si>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</si>
  <si>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</si>
  <si>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</si>
  <si>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</si>
  <si>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</si>
  <si>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</si>
  <si>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</si>
  <si>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</si>
  <si>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</si>
  <si>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</si>
  <si>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</si>
  <si>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</si>
  <si>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</si>
  <si>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</si>
  <si>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</si>
  <si>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</si>
  <si>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</si>
  <si>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</si>
  <si>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</si>
  <si>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</si>
  <si>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</si>
  <si>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</si>
  <si>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</si>
  <si>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</si>
  <si>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</si>
  <si>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</si>
  <si>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</si>
  <si>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</si>
  <si>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</si>
  <si>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</si>
  <si>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</si>
  <si>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</si>
  <si>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</si>
  <si>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</si>
  <si>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</si>
  <si>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</si>
  <si>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</si>
  <si>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</si>
  <si>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</si>
  <si>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</si>
  <si>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</si>
  <si>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</si>
  <si>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</si>
  <si>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</si>
  <si>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</si>
  <si>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</si>
  <si>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</si>
  <si>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</si>
  <si>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</si>
  <si>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</si>
  <si>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</si>
  <si>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</si>
  <si>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</si>
  <si>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</si>
  <si>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</si>
  <si>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</si>
  <si>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</si>
  <si>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</si>
  <si>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</si>
  <si>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</si>
  <si>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</si>
  <si>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</si>
  <si>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</si>
  <si>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</si>
  <si>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</si>
  <si>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</si>
  <si>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</si>
  <si>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</si>
  <si>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</si>
  <si>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</si>
  <si>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</si>
  <si>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</si>
  <si>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</si>
  <si>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</si>
  <si>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</si>
  <si>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</si>
  <si>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</si>
  <si>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</si>
  <si>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</si>
  <si>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</si>
  <si>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</si>
  <si>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</si>
  <si>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</si>
  <si>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</si>
  <si>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</si>
  <si>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</si>
  <si>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</si>
  <si>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</si>
  <si>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</si>
  <si>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</si>
  <si>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</si>
  <si>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</si>
  <si>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</si>
  <si>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</si>
  <si>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</si>
  <si>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</si>
  <si>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</si>
  <si>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</si>
  <si>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</si>
  <si>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</si>
  <si>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</si>
  <si>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</si>
  <si>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</si>
  <si>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</si>
  <si>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</si>
  <si>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</si>
  <si>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</si>
  <si>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</si>
  <si>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</si>
  <si>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</si>
  <si>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</si>
  <si>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</si>
  <si>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</si>
  <si>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</si>
  <si>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</si>
  <si>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</si>
  <si>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</si>
  <si>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</si>
  <si>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</si>
  <si>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</si>
  <si>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</si>
  <si>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</si>
  <si>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</si>
  <si>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</si>
  <si>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</si>
  <si>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</si>
  <si>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</si>
  <si>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</si>
  <si>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</si>
  <si>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</si>
  <si>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</si>
  <si>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</si>
  <si>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</si>
  <si>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</si>
  <si>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</si>
  <si>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</si>
  <si>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</si>
  <si>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</si>
  <si>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</si>
  <si>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</si>
  <si>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</si>
  <si>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</si>
  <si>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</si>
  <si>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</si>
  <si>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</si>
  <si>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</si>
  <si>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</si>
  <si>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</si>
  <si>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</si>
  <si>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</si>
  <si>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</si>
  <si>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</si>
  <si>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</si>
  <si>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</si>
  <si>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</si>
  <si>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</si>
  <si>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</si>
  <si>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</si>
  <si>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</si>
  <si>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</si>
  <si>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</si>
  <si>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</si>
  <si>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</si>
  <si>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</si>
  <si>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</si>
  <si>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</si>
  <si>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</si>
  <si>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</si>
  <si>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</si>
  <si>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</si>
  <si>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</si>
  <si>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</si>
  <si>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</si>
  <si>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</si>
  <si>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</si>
  <si>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</si>
  <si>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</si>
  <si>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</si>
  <si>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</si>
  <si>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</si>
  <si>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</si>
  <si>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</si>
  <si>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</si>
  <si>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</si>
  <si>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</si>
  <si>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</si>
  <si>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</si>
  <si>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</si>
  <si>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</si>
  <si>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</si>
  <si>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</si>
  <si>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</si>
  <si>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</si>
  <si>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</si>
  <si>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</si>
  <si>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</si>
  <si>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</si>
  <si>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</si>
  <si>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</si>
  <si>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</si>
  <si>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</si>
  <si>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</si>
  <si>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</si>
  <si>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</si>
  <si>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</si>
  <si>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</si>
  <si>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</si>
  <si>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</si>
  <si>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</si>
  <si>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</si>
  <si>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</si>
  <si>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</si>
  <si>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</si>
  <si>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</si>
  <si>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</si>
  <si>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</si>
  <si>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</si>
  <si>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</si>
  <si>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</si>
  <si>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</si>
  <si>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</si>
  <si>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</si>
  <si>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</si>
  <si>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</si>
  <si>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</si>
  <si>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</si>
  <si>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</si>
  <si>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</si>
  <si>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</si>
  <si>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</si>
  <si>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</si>
  <si>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</si>
  <si>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</si>
  <si>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</si>
  <si>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</si>
  <si>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</si>
  <si>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</si>
  <si>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</si>
  <si>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</si>
  <si>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</si>
  <si>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</si>
  <si>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</si>
  <si>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</si>
  <si>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</si>
  <si>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</si>
  <si>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</si>
  <si>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</si>
  <si>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</si>
  <si>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</si>
  <si>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</si>
  <si>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</si>
  <si>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</si>
  <si>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</si>
  <si>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</si>
  <si>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</si>
  <si>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</si>
  <si>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</si>
  <si>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</si>
  <si>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</si>
  <si>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</si>
  <si>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</si>
  <si>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</si>
  <si>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</si>
  <si>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</si>
  <si>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</si>
  <si>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</si>
  <si>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</si>
  <si>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</si>
  <si>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</si>
  <si>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</si>
  <si>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</si>
  <si>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</si>
  <si>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</si>
  <si>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</si>
  <si>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</si>
  <si>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</si>
  <si>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</si>
  <si>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</si>
  <si>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</si>
  <si>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</si>
  <si>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</si>
  <si>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</si>
  <si>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</si>
  <si>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</si>
  <si>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</si>
  <si>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</si>
  <si>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</si>
  <si>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</si>
  <si>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</si>
  <si>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</si>
  <si>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</si>
  <si>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</si>
  <si>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</si>
  <si>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</si>
  <si>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</si>
  <si>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</si>
  <si>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</si>
  <si>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</si>
  <si>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</si>
  <si>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</si>
  <si>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</si>
  <si>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</si>
  <si>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</si>
  <si>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</si>
  <si>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</si>
  <si>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</si>
  <si>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</si>
  <si>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</si>
  <si>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</si>
  <si>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</si>
  <si>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</si>
  <si>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</si>
  <si>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</si>
  <si>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</si>
  <si>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</si>
  <si>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</si>
  <si>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</si>
  <si>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</si>
  <si>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</si>
  <si>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</si>
  <si>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</si>
  <si>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</si>
  <si>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</si>
  <si>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</si>
  <si>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</si>
  <si>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</si>
  <si>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</si>
  <si>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</si>
  <si>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</si>
  <si>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</si>
  <si>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</si>
  <si>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</si>
  <si>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</si>
  <si>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</si>
  <si>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</si>
  <si>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</si>
  <si>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</si>
  <si>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</si>
  <si>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</si>
  <si>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</si>
  <si>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</si>
  <si>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</si>
  <si>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</si>
  <si>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</si>
  <si>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</si>
  <si>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</si>
  <si>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</si>
  <si>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</si>
  <si>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</si>
  <si>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</si>
  <si>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</si>
  <si>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</si>
  <si>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</si>
  <si>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</si>
  <si>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</si>
  <si>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</si>
  <si>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</si>
  <si>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</si>
  <si>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</si>
  <si>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</si>
  <si>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</si>
  <si>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</si>
  <si>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</si>
  <si>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</si>
  <si>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</si>
  <si>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</si>
  <si>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</si>
  <si>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</si>
  <si>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</si>
  <si>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</si>
  <si>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</si>
  <si>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</si>
  <si>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</si>
  <si>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</si>
  <si>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</si>
  <si>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</si>
  <si>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</si>
  <si>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</si>
  <si>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</si>
  <si>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</si>
  <si>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</si>
  <si>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</si>
  <si>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</si>
  <si>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</si>
  <si>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</si>
  <si>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</si>
  <si>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</si>
  <si>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</si>
  <si>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</si>
  <si>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</si>
  <si>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</si>
  <si>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</si>
  <si>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</si>
  <si>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</si>
  <si>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</si>
  <si>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</si>
  <si>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</si>
  <si>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</si>
  <si>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</si>
  <si>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</si>
  <si>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</si>
  <si>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</si>
  <si>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</si>
  <si>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</si>
  <si>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</si>
  <si>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</si>
  <si>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</si>
  <si>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</si>
  <si>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</si>
  <si>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</si>
  <si>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</si>
  <si>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</si>
  <si>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</si>
  <si>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</si>
  <si>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</si>
  <si>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</si>
  <si>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</si>
  <si>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</si>
  <si>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</si>
  <si>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</si>
  <si>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</si>
  <si>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</si>
  <si>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</si>
  <si>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</si>
  <si>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</si>
  <si>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</si>
  <si>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</si>
  <si>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</si>
  <si>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</si>
  <si>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</si>
  <si>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</si>
  <si>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</si>
  <si>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</si>
  <si>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</si>
  <si>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</si>
  <si>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</si>
  <si>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</si>
  <si>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</si>
  <si>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</si>
  <si>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</si>
  <si>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</si>
  <si>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</si>
  <si>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</si>
  <si>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</si>
  <si>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</si>
  <si>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</si>
  <si>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</si>
  <si>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</si>
  <si>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</si>
  <si>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</si>
  <si>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</si>
  <si>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</si>
  <si>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</si>
  <si>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</si>
  <si>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</si>
  <si>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</si>
  <si>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</si>
  <si>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</si>
  <si>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</si>
  <si>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</si>
  <si>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</si>
  <si>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</si>
  <si>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</si>
  <si>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</si>
  <si>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</si>
  <si>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</si>
  <si>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</si>
  <si>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</si>
  <si>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</si>
  <si>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</si>
  <si>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</si>
  <si>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</si>
  <si>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</si>
  <si>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</si>
  <si>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</si>
  <si>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</si>
  <si>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</si>
  <si>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</si>
  <si>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</si>
  <si>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</si>
  <si>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</si>
  <si>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</si>
  <si>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</si>
  <si>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</si>
  <si>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</si>
  <si>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</si>
  <si>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</si>
  <si>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</si>
  <si>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</si>
  <si>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</si>
  <si>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</si>
  <si>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</si>
  <si>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</si>
  <si>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</si>
  <si>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</si>
  <si>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</si>
  <si>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</si>
  <si>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</si>
  <si>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</si>
  <si>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</si>
  <si>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</si>
  <si>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</si>
  <si>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</si>
  <si>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</si>
  <si>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</si>
  <si>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</si>
  <si>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</si>
  <si>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</si>
  <si>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</si>
  <si>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</si>
  <si>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</si>
  <si>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</si>
  <si>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</si>
  <si>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</si>
  <si>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</si>
  <si>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</si>
  <si>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</si>
  <si>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</si>
  <si>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</si>
  <si>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</si>
  <si>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</si>
  <si>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</si>
  <si>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</si>
  <si>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</si>
  <si>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</si>
  <si>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</si>
  <si>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</si>
  <si>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</si>
  <si>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</si>
  <si>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</si>
  <si>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</si>
  <si>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</si>
  <si>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</si>
  <si>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</si>
  <si>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</si>
  <si>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</si>
  <si>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</si>
  <si>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</si>
  <si>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</si>
  <si>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</si>
  <si>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</si>
  <si>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</si>
  <si>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</si>
  <si>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</si>
  <si>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</si>
  <si>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</si>
  <si>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</si>
  <si>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</si>
  <si>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</si>
  <si>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</si>
  <si>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</si>
  <si>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</si>
  <si>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</si>
  <si>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</si>
  <si>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</si>
  <si>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</si>
  <si>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</si>
  <si>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</si>
  <si>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</si>
  <si>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</si>
  <si>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</si>
  <si>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</si>
  <si>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</si>
  <si>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</si>
  <si>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</si>
  <si>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</si>
  <si>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</si>
  <si>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</si>
  <si>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</si>
  <si>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</si>
  <si>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</si>
  <si>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</si>
  <si>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</si>
  <si>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</si>
  <si>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</si>
  <si>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</si>
  <si>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</si>
  <si>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</si>
  <si>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</si>
  <si>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</si>
  <si>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</si>
  <si>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</si>
  <si>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</si>
  <si>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</si>
  <si>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</si>
  <si>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</si>
  <si>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</si>
  <si>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</si>
  <si>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</si>
  <si>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</si>
  <si>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</si>
  <si>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</si>
  <si>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</si>
  <si>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</si>
  <si>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</si>
  <si>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</si>
  <si>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</si>
  <si>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</si>
  <si>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</si>
  <si>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</si>
  <si>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</si>
  <si>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</si>
  <si>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</si>
  <si>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</si>
  <si>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</si>
  <si>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</si>
  <si>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</si>
  <si>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</si>
  <si>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</si>
  <si>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</si>
  <si>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</si>
  <si>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</si>
  <si>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</si>
  <si>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</si>
  <si>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</si>
  <si>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</si>
  <si>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</si>
  <si>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</si>
  <si>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</si>
  <si>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</si>
  <si>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</si>
  <si>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</si>
  <si>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</si>
  <si>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</si>
  <si>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</si>
  <si>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</si>
  <si>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</si>
  <si>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</si>
  <si>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</si>
  <si>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</si>
  <si>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</si>
  <si>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</si>
  <si>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</si>
  <si>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</si>
  <si>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</si>
  <si>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</si>
  <si>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</si>
  <si>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</si>
  <si>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</si>
  <si>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</si>
  <si>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</si>
  <si>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</si>
  <si>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</si>
  <si>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</si>
  <si>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</si>
  <si>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</si>
  <si>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</si>
  <si>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</si>
  <si>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</si>
  <si>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</si>
  <si>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</si>
  <si>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</si>
  <si>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</si>
  <si>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</si>
  <si>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</si>
  <si>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</si>
  <si>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</si>
  <si>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</si>
  <si>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</si>
  <si>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</si>
  <si>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</si>
  <si>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</si>
  <si>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</si>
  <si>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</si>
  <si>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</si>
  <si>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</si>
  <si>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</si>
  <si>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</si>
  <si>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</si>
  <si>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</si>
  <si>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</si>
  <si>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</si>
  <si>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</si>
  <si>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</si>
  <si>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</si>
  <si>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</si>
  <si>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</si>
  <si>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</si>
  <si>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</si>
  <si>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</si>
  <si>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</si>
  <si>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</si>
  <si>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</si>
  <si>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</si>
  <si>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</si>
  <si>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</si>
  <si>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</si>
  <si>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</si>
  <si>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</si>
  <si>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</si>
  <si>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</si>
  <si>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</si>
  <si>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</si>
  <si>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</si>
  <si>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</si>
  <si>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</si>
  <si>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</si>
  <si>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</si>
  <si>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</si>
  <si>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</si>
  <si>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</si>
  <si>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</si>
  <si>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</si>
  <si>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</si>
  <si>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</si>
  <si>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</si>
  <si>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</si>
  <si>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</si>
  <si>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</si>
  <si>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</si>
  <si>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</si>
  <si>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</si>
  <si>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</si>
  <si>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</si>
  <si>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</si>
  <si>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</si>
  <si>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</si>
  <si>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</si>
  <si>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</si>
  <si>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</si>
  <si>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</si>
  <si>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</si>
  <si>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</si>
  <si>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</si>
  <si>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</si>
  <si>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</si>
  <si>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</si>
  <si>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</si>
  <si>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</si>
  <si>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</si>
  <si>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</si>
  <si>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</si>
  <si>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</si>
  <si>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</si>
  <si>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</si>
  <si>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</si>
  <si>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</si>
  <si>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</si>
  <si>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</si>
  <si>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</si>
  <si>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</si>
  <si>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</si>
  <si>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</si>
  <si>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</si>
  <si>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</si>
  <si>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</si>
  <si>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</si>
  <si>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</si>
  <si>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</si>
  <si>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</si>
  <si>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</si>
  <si>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</si>
  <si>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</si>
  <si>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</si>
  <si>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</si>
  <si>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</si>
  <si>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</si>
  <si>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</si>
  <si>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</si>
  <si>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</si>
  <si>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</si>
  <si>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</si>
  <si>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</si>
  <si>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</si>
  <si>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</si>
  <si>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</si>
  <si>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</si>
  <si>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</si>
  <si>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</si>
  <si>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</si>
  <si>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</si>
  <si>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</si>
  <si>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</si>
  <si>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</si>
  <si>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</si>
  <si>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</si>
  <si>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</si>
  <si>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</si>
  <si>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</si>
  <si>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</si>
  <si>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</si>
  <si>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</si>
  <si>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</si>
  <si>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</si>
  <si>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</si>
  <si>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</si>
  <si>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</si>
  <si>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</si>
  <si>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</si>
  <si>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</si>
  <si>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</si>
  <si>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</si>
  <si>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</si>
  <si>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</si>
  <si>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</si>
  <si>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</si>
  <si>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</si>
  <si>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</si>
  <si>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</si>
  <si>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</si>
  <si>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</si>
  <si>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</si>
  <si>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</si>
  <si>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</si>
  <si>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</si>
  <si>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</si>
  <si>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</si>
  <si>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</si>
  <si>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</si>
  <si>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</si>
  <si>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</si>
  <si>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</si>
  <si>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</si>
  <si>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</si>
  <si>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</si>
  <si>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</si>
  <si>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</si>
  <si>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</si>
  <si>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</si>
  <si>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</si>
  <si>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</si>
  <si>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</si>
  <si>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</si>
  <si>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</si>
  <si>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</si>
  <si>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</si>
  <si>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</si>
  <si>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</si>
  <si>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</si>
  <si>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</si>
  <si>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</si>
  <si>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</si>
  <si>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</si>
  <si>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</si>
  <si>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</si>
  <si>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</si>
  <si>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</si>
  <si>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</si>
  <si>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</si>
  <si>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</si>
  <si>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</si>
  <si>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</si>
  <si>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</si>
  <si>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</si>
  <si>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</si>
  <si>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</si>
  <si>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</si>
  <si>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</si>
  <si>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</si>
  <si>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</si>
  <si>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</si>
  <si>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</si>
  <si>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</si>
  <si>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</si>
  <si>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</si>
  <si>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</si>
  <si>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</si>
  <si>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</si>
  <si>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</si>
  <si>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</si>
  <si>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</si>
  <si>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</si>
  <si>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</si>
  <si>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</si>
  <si>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</si>
  <si>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</si>
  <si>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</si>
  <si>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</si>
  <si>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</si>
  <si>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</si>
  <si>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</si>
  <si>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</si>
  <si>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</si>
  <si>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</si>
  <si>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</si>
  <si>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</si>
  <si>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</si>
  <si>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</si>
  <si>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</si>
  <si>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</si>
  <si>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</si>
  <si>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</si>
  <si>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</si>
  <si>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</si>
  <si>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</si>
  <si>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</si>
  <si>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</si>
  <si>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</si>
  <si>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</si>
  <si>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</si>
  <si>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</si>
  <si>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</si>
  <si>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</si>
  <si>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</si>
  <si>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</si>
  <si>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</si>
  <si>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</si>
  <si>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</si>
  <si>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</si>
  <si>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</si>
  <si>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</si>
  <si>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</si>
  <si>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</si>
  <si>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</si>
  <si>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</si>
  <si>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</si>
  <si>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</si>
  <si>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</si>
  <si>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</si>
  <si>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</si>
  <si>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</si>
  <si>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</si>
  <si>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</si>
  <si>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</si>
  <si>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</si>
  <si>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</si>
  <si>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</si>
  <si>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</si>
  <si>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</si>
  <si>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</si>
  <si>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</si>
  <si>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</si>
  <si>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</si>
  <si>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</si>
  <si>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</si>
  <si>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</si>
  <si>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</si>
  <si>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</si>
  <si>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</si>
  <si>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</si>
  <si>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</si>
  <si>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</si>
  <si>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</si>
  <si>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</si>
  <si>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</si>
  <si>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</si>
  <si>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</si>
  <si>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</si>
  <si>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</si>
  <si>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</si>
  <si>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</si>
  <si>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</si>
  <si>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</si>
  <si>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</si>
  <si>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</si>
  <si>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</si>
  <si>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</si>
  <si>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</si>
  <si>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</si>
  <si>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</si>
  <si>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</si>
  <si>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</si>
  <si>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</si>
  <si>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</si>
  <si>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</si>
  <si>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</si>
  <si>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</si>
  <si>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</si>
  <si>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</si>
  <si>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</si>
  <si>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</si>
  <si>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</si>
  <si>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</si>
  <si>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</si>
  <si>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</si>
  <si>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</si>
  <si>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</si>
  <si>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</si>
  <si>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</si>
  <si>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</si>
  <si>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</si>
  <si>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</si>
  <si>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</si>
  <si>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</si>
  <si>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</si>
  <si>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</si>
  <si>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</si>
  <si>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</si>
  <si>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</si>
  <si>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</si>
  <si>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</si>
  <si>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</si>
  <si>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</si>
  <si>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</si>
  <si>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</si>
  <si>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</si>
  <si>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</si>
  <si>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</si>
  <si>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</si>
  <si>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</si>
  <si>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</si>
  <si>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</si>
  <si>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</si>
  <si>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</si>
  <si>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</si>
  <si>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</si>
  <si>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</si>
  <si>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</si>
  <si>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</si>
  <si>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</si>
  <si>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</si>
  <si>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</si>
  <si>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</si>
  <si>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</si>
  <si>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</si>
  <si>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</si>
  <si>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</si>
  <si>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</si>
  <si>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</si>
  <si>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</si>
  <si>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</si>
  <si>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</si>
  <si>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</si>
  <si>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</si>
  <si>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</si>
  <si>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</si>
  <si>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</si>
  <si>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</si>
  <si>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</si>
  <si>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</si>
  <si>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</si>
  <si>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</si>
  <si>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</si>
  <si>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</si>
  <si>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</si>
  <si>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</si>
  <si>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</si>
  <si>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</si>
  <si>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</si>
  <si>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</si>
  <si>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</si>
  <si>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</si>
  <si>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</si>
  <si>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</si>
  <si>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</si>
  <si>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</si>
  <si>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</si>
  <si>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</si>
  <si>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</si>
  <si>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</si>
  <si>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</si>
  <si>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</si>
  <si>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</si>
  <si>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</si>
  <si>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</si>
  <si>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</si>
  <si>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</si>
  <si>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</si>
  <si>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</si>
  <si>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</si>
  <si>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</si>
  <si>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</si>
  <si>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</si>
  <si>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</si>
  <si>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</si>
  <si>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</si>
  <si>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</si>
  <si>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</si>
  <si>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</si>
  <si>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</si>
  <si>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</si>
  <si>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</si>
  <si>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</si>
  <si>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</si>
  <si>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</si>
  <si>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</si>
  <si>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</si>
  <si>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</si>
  <si>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</si>
  <si>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</si>
  <si>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</si>
  <si>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</si>
  <si>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</si>
  <si>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</si>
  <si>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</si>
  <si>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</si>
  <si>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</si>
  <si>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</si>
  <si>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</si>
  <si>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</si>
  <si>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</si>
  <si>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</si>
  <si>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</si>
  <si>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</si>
  <si>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</si>
  <si>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</si>
  <si>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</si>
  <si>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</si>
  <si>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</si>
  <si>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</si>
  <si>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</si>
  <si>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</si>
  <si>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</si>
  <si>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</si>
  <si>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</si>
  <si>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</si>
  <si>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</si>
  <si>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</si>
  <si>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</si>
  <si>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</si>
  <si>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</si>
  <si>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</si>
  <si>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</si>
  <si>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</si>
  <si>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</si>
  <si>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</si>
  <si>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</si>
  <si>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</si>
  <si>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</si>
  <si>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</si>
  <si>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</si>
  <si>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</si>
  <si>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</si>
  <si>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</si>
  <si>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</si>
  <si>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</si>
  <si>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</si>
  <si>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</si>
  <si>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</si>
  <si>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</si>
  <si>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</si>
  <si>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</si>
  <si>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</si>
  <si>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</si>
  <si>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</si>
  <si>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</si>
  <si>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</si>
  <si>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</si>
  <si>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</si>
  <si>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</si>
  <si>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</si>
  <si>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</si>
  <si>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</si>
  <si>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</si>
  <si>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</si>
  <si>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</si>
  <si>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</si>
  <si>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</si>
  <si>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</si>
  <si>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</si>
  <si>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</si>
  <si>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</si>
  <si>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</si>
  <si>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</si>
  <si>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</si>
  <si>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</si>
  <si>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</si>
  <si>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</si>
  <si>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</si>
  <si>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</si>
  <si>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</si>
  <si>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</si>
  <si>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</si>
  <si>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</si>
  <si>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</si>
  <si>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</si>
  <si>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</si>
  <si>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</si>
  <si>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</si>
  <si>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</si>
  <si>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</si>
  <si>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</si>
  <si>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</si>
  <si>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</si>
  <si>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</si>
  <si>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</si>
  <si>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</si>
  <si>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</si>
  <si>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</si>
  <si>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</si>
  <si>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</si>
  <si>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</si>
  <si>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</si>
  <si>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</si>
  <si>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</si>
  <si>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</si>
  <si>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</si>
  <si>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</si>
  <si>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</si>
  <si>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</si>
  <si>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</si>
  <si>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</si>
  <si>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</si>
  <si>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</si>
  <si>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</si>
  <si>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</si>
  <si>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</si>
  <si>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</si>
  <si>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</si>
  <si>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</si>
  <si>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</si>
  <si>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</si>
  <si>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</si>
  <si>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</si>
  <si>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</si>
  <si>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</si>
  <si>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</si>
  <si>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</si>
  <si>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</si>
  <si>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</si>
  <si>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</si>
  <si>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</si>
  <si>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</si>
  <si>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</si>
  <si>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</si>
  <si>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</si>
  <si>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</si>
  <si>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</si>
  <si>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</si>
  <si>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</si>
  <si>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</si>
  <si>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</si>
  <si>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</si>
  <si>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</si>
  <si>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</si>
  <si>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</si>
  <si>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</si>
  <si>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</si>
  <si>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</si>
  <si>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</si>
  <si>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</si>
  <si>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</si>
  <si>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</si>
  <si>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</si>
  <si>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</si>
  <si>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</si>
  <si>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</si>
  <si>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</si>
  <si>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</si>
  <si>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</si>
  <si>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</si>
  <si>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</si>
  <si>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</si>
  <si>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</si>
  <si>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</si>
  <si>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</si>
  <si>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</si>
  <si>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</si>
  <si>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</si>
  <si>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</si>
  <si>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</si>
  <si>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</si>
  <si>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</si>
  <si>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</si>
  <si>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</si>
  <si>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</si>
  <si>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</si>
  <si>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</si>
  <si>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</si>
  <si>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</si>
  <si>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</si>
  <si>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</si>
  <si>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</si>
  <si>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</si>
  <si>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</si>
  <si>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</si>
  <si>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</si>
  <si>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</si>
  <si>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</si>
  <si>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</si>
  <si>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</si>
  <si>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</si>
  <si>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</si>
  <si>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</si>
  <si>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</si>
  <si>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</si>
  <si>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</si>
  <si>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</si>
  <si>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</si>
  <si>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</si>
  <si>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</si>
  <si>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</si>
  <si>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</si>
  <si>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</si>
  <si>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</si>
  <si>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</si>
  <si>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</si>
  <si>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</si>
  <si>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</si>
  <si>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</si>
  <si>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</si>
  <si>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</si>
  <si>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</si>
  <si>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</si>
  <si>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</si>
  <si>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</si>
  <si>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</si>
  <si>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</si>
  <si>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</si>
  <si>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</si>
  <si>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</si>
  <si>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</si>
  <si>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</si>
  <si>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</si>
  <si>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</si>
  <si>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</si>
  <si>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</si>
  <si>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</si>
  <si>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</si>
  <si>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</si>
  <si>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</si>
  <si>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</si>
  <si>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</si>
  <si>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</si>
  <si>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</si>
  <si>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</si>
  <si>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</si>
  <si>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</si>
  <si>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</si>
  <si>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</si>
  <si>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</si>
  <si>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</si>
  <si>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</si>
  <si>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</si>
  <si>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</si>
  <si>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</si>
  <si>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</si>
  <si>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</si>
  <si>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</si>
  <si>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</si>
  <si>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</si>
  <si>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</si>
  <si>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</si>
  <si>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</si>
  <si>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</si>
  <si>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</si>
  <si>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</si>
  <si>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</si>
  <si>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</si>
  <si>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</si>
  <si>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</si>
  <si>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</si>
  <si>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</si>
  <si>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</si>
  <si>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</si>
  <si>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</si>
  <si>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</si>
  <si>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</si>
  <si>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</si>
  <si>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</si>
  <si>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</si>
  <si>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</si>
  <si>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</si>
  <si>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</si>
  <si>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</si>
  <si>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</si>
  <si>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</si>
  <si>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</si>
  <si>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</si>
  <si>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</si>
  <si>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</si>
  <si>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</si>
  <si>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</si>
  <si>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</si>
  <si>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</si>
  <si>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</si>
  <si>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</si>
  <si>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</si>
  <si>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</si>
  <si>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</si>
  <si>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</si>
  <si>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</si>
  <si>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</si>
  <si>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</si>
  <si>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</si>
  <si>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</si>
  <si>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</si>
  <si>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</si>
  <si>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</si>
  <si>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</si>
  <si>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</si>
  <si>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</si>
  <si>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</si>
  <si>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</si>
  <si>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</si>
  <si>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</si>
  <si>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</si>
  <si>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</si>
  <si>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</si>
  <si>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</si>
  <si>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</si>
  <si>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</si>
  <si>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</si>
  <si>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</si>
  <si>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</si>
  <si>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</si>
  <si>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</si>
  <si>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</si>
  <si>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</si>
  <si>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</si>
  <si>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</si>
  <si>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</si>
  <si>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</si>
  <si>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</si>
  <si>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</si>
  <si>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</si>
  <si>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</si>
  <si>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</si>
  <si>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</si>
  <si>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</si>
  <si>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</si>
  <si>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</si>
  <si>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</si>
  <si>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</si>
  <si>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</si>
  <si>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</si>
  <si>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</si>
  <si>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</si>
  <si>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</si>
  <si>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</si>
  <si>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</si>
  <si>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</si>
  <si>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</si>
  <si>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</si>
  <si>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</si>
  <si>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</si>
  <si>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</si>
  <si>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</si>
  <si>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</si>
  <si>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</si>
  <si>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</si>
  <si>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</si>
  <si>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</si>
  <si>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</si>
  <si>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</si>
  <si>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</si>
  <si>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</si>
  <si>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</si>
  <si>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</si>
  <si>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</si>
  <si>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</si>
  <si>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</si>
  <si>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</si>
  <si>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</si>
  <si>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</si>
  <si>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</si>
  <si>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</si>
  <si>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</si>
  <si>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</si>
  <si>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</si>
  <si>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</si>
  <si>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</si>
  <si>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</si>
  <si>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</si>
  <si>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</si>
  <si>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</si>
  <si>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</si>
  <si>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</si>
  <si>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</si>
  <si>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</si>
  <si>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</si>
  <si>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</si>
  <si>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</si>
  <si>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</si>
  <si>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</si>
  <si>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</si>
  <si>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</si>
  <si>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</si>
  <si>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</si>
  <si>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</si>
  <si>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</si>
  <si>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</si>
  <si>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</si>
  <si>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</si>
  <si>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</si>
  <si>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</si>
  <si>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</si>
  <si>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</si>
  <si>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</si>
  <si>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</si>
  <si>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</si>
  <si>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</si>
  <si>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</si>
  <si>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</si>
  <si>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</si>
  <si>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</si>
  <si>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</si>
  <si>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</si>
  <si>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</si>
  <si>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</si>
  <si>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</si>
  <si>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</si>
  <si>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</si>
  <si>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</si>
  <si>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</si>
  <si>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</si>
  <si>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</si>
  <si>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</si>
  <si>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</si>
  <si>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</si>
  <si>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</si>
  <si>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</si>
  <si>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</si>
  <si>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</si>
  <si>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</si>
  <si>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</si>
  <si>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</si>
  <si>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</si>
  <si>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</si>
  <si>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</si>
  <si>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</si>
  <si>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</si>
  <si>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</si>
  <si>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</si>
  <si>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</si>
  <si>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</si>
  <si>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</si>
  <si>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</si>
  <si>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</si>
  <si>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</si>
  <si>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</si>
  <si>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</si>
  <si>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</si>
  <si>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</si>
  <si>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</si>
  <si>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</si>
  <si>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</si>
  <si>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</si>
  <si>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</si>
  <si>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</si>
  <si>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</si>
  <si>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</si>
  <si>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</si>
  <si>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</si>
  <si>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</si>
  <si>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</si>
  <si>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</si>
  <si>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</si>
  <si>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</si>
  <si>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</si>
  <si>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</si>
  <si>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</si>
  <si>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</si>
  <si>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</si>
  <si>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</si>
  <si>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</si>
  <si>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</si>
  <si>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</si>
  <si>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</si>
  <si>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</si>
  <si>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</si>
  <si>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</si>
  <si>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</si>
  <si>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</si>
  <si>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</si>
  <si>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</si>
  <si>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</si>
  <si>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</si>
  <si>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</si>
  <si>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</si>
  <si>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</si>
  <si>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</si>
  <si>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</si>
  <si>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</si>
  <si>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</si>
  <si>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</si>
  <si>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</si>
  <si>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</si>
  <si>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</si>
  <si>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</si>
  <si>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</si>
  <si>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</si>
  <si>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</si>
  <si>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</si>
  <si>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</si>
  <si>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</si>
  <si>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</si>
  <si>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</si>
  <si>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</si>
  <si>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</si>
  <si>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</si>
  <si>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</si>
  <si>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</si>
  <si>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</si>
  <si>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</si>
  <si>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</si>
  <si>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</si>
  <si>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</si>
  <si>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</si>
  <si>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</si>
  <si>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</si>
  <si>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</si>
  <si>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</si>
  <si>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</si>
  <si>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</si>
  <si>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</si>
  <si>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</si>
  <si>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</si>
  <si>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</si>
  <si>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</si>
  <si>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</si>
  <si>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</si>
  <si>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</si>
  <si>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</si>
  <si>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</si>
  <si>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</si>
  <si>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</si>
  <si>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</si>
  <si>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</si>
  <si>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</si>
  <si>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</si>
  <si>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</si>
  <si>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</si>
  <si>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</si>
  <si>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</si>
  <si>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</si>
  <si>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</si>
  <si>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</si>
  <si>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</si>
  <si>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</si>
  <si>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</si>
  <si>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</si>
  <si>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</si>
  <si>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</si>
  <si>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</si>
  <si>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</si>
  <si>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</si>
  <si>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</si>
  <si>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</si>
  <si>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</si>
  <si>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</si>
  <si>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</si>
  <si>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</si>
  <si>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</si>
  <si>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</si>
  <si>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</si>
  <si>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</si>
  <si>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</si>
  <si>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</si>
  <si>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</si>
  <si>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</si>
  <si>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</si>
  <si>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</si>
  <si>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</si>
  <si>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</si>
  <si>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</si>
  <si>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</si>
  <si>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</si>
  <si>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</si>
  <si>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</si>
  <si>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</si>
  <si>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</si>
  <si>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</si>
  <si>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</si>
  <si>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</si>
  <si>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</si>
  <si>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</si>
  <si>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</si>
  <si>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</si>
  <si>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</si>
  <si>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</si>
  <si>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</si>
  <si>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</si>
  <si>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</si>
  <si>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</si>
  <si>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</si>
  <si>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</si>
  <si>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</si>
  <si>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</si>
  <si>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</si>
  <si>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</si>
  <si>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</si>
  <si>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</si>
  <si>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</si>
  <si>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</si>
  <si>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</si>
  <si>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</si>
  <si>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</si>
  <si>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</si>
  <si>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</si>
  <si>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</si>
  <si>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</si>
  <si>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</si>
  <si>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</si>
  <si>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</si>
  <si>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</si>
  <si>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</si>
  <si>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</si>
  <si>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</si>
  <si>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</si>
  <si>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</si>
  <si>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</si>
  <si>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</si>
  <si>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</si>
  <si>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</si>
  <si>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</si>
  <si>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</si>
  <si>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</si>
  <si>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</si>
  <si>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</si>
  <si>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</si>
  <si>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</si>
  <si>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</si>
  <si>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</si>
  <si>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</si>
  <si>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</si>
  <si>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</si>
  <si>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</si>
  <si>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</si>
  <si>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</si>
  <si>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</si>
  <si>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</si>
  <si>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</si>
  <si>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</si>
  <si>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</si>
  <si>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</si>
  <si>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</si>
  <si>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</si>
  <si>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</si>
  <si>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</si>
  <si>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</si>
  <si>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</si>
  <si>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</si>
  <si>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</si>
  <si>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</si>
  <si>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</si>
  <si>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</si>
  <si>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</si>
  <si>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</si>
  <si>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</si>
  <si>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</si>
  <si>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</si>
  <si>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</si>
  <si>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</si>
  <si>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</si>
  <si>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</si>
  <si>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</si>
  <si>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</si>
  <si>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</si>
  <si>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</si>
  <si>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</si>
  <si>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</si>
  <si>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</si>
  <si>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</si>
  <si>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</si>
  <si>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</si>
  <si>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</si>
  <si>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</si>
  <si>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</si>
  <si>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</si>
  <si>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</si>
  <si>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</si>
  <si>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</si>
  <si>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</si>
  <si>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</si>
  <si>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</si>
  <si>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</si>
  <si>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</si>
  <si>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</si>
  <si>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</si>
  <si>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</si>
  <si>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</si>
  <si>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</si>
  <si>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</si>
  <si>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</si>
  <si>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</si>
  <si>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</si>
  <si>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</si>
  <si>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</si>
  <si>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</si>
  <si>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</si>
  <si>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</si>
  <si>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</si>
  <si>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</si>
  <si>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</si>
  <si>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</si>
  <si>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</si>
  <si>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</si>
  <si>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</si>
  <si>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</si>
  <si>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</si>
  <si>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</si>
  <si>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</si>
  <si>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</si>
  <si>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</si>
  <si>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</si>
  <si>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</si>
  <si>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</si>
  <si>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</si>
  <si>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</si>
  <si>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</si>
  <si>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</si>
  <si>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</si>
  <si>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</si>
  <si>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</si>
  <si>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</si>
  <si>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</si>
  <si>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</si>
  <si>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</si>
  <si>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</si>
  <si>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</si>
  <si>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</si>
  <si>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</si>
  <si>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</si>
  <si>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</si>
  <si>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</si>
  <si>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</si>
  <si>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</si>
  <si>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</si>
  <si>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</si>
  <si>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</si>
  <si>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</si>
  <si>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</si>
  <si>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</si>
  <si>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</si>
  <si>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</si>
  <si>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</si>
  <si>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</si>
  <si>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</si>
  <si>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</si>
  <si>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</si>
  <si>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</si>
  <si>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</si>
  <si>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</si>
  <si>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</si>
  <si>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</si>
  <si>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</si>
  <si>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</si>
  <si>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</si>
  <si>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</si>
  <si>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</si>
  <si>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</si>
  <si>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</si>
  <si>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</si>
  <si>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</si>
  <si>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</si>
  <si>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</si>
  <si>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</si>
  <si>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</si>
  <si>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</si>
  <si>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</si>
  <si>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</si>
  <si>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</si>
  <si>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</si>
  <si>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</si>
  <si>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</si>
  <si>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</si>
  <si>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</si>
  <si>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</si>
  <si>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</si>
  <si>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</si>
  <si>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</si>
  <si>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</si>
  <si>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</si>
  <si>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</si>
  <si>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</si>
  <si>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</si>
  <si>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</si>
  <si>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</si>
  <si>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</si>
  <si>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</si>
  <si>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</si>
  <si>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</si>
  <si>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</si>
  <si>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</si>
  <si>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</si>
  <si>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</si>
  <si>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</si>
  <si>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</si>
  <si>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</si>
  <si>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</si>
  <si>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</si>
  <si>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</si>
  <si>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</si>
  <si>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</si>
  <si>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</si>
  <si>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</si>
  <si>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</si>
  <si>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</si>
  <si>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</si>
  <si>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</si>
  <si>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</si>
  <si>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</si>
  <si>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</si>
  <si>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</si>
  <si>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</si>
  <si>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</si>
  <si>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</si>
  <si>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</si>
  <si>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</si>
  <si>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</si>
  <si>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</si>
  <si>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</si>
  <si>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</si>
  <si>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</si>
  <si>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</si>
  <si>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</si>
  <si>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</si>
  <si>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</si>
  <si>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</si>
  <si>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</si>
  <si>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</si>
  <si>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</si>
  <si>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</si>
  <si>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</si>
  <si>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</si>
  <si>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</si>
  <si>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</si>
  <si>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</si>
  <si>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</si>
  <si>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</si>
  <si>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</si>
  <si>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</si>
  <si>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</si>
  <si>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</si>
  <si>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</si>
  <si>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</si>
  <si>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</si>
  <si>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</si>
  <si>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</si>
  <si>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</si>
  <si>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</si>
  <si>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</si>
  <si>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</si>
  <si>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</si>
  <si>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</si>
  <si>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</si>
  <si>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</si>
  <si>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</si>
  <si>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</si>
  <si>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</si>
  <si>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</si>
  <si>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</si>
  <si>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</si>
  <si>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</si>
  <si>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</si>
  <si>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</si>
  <si>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</si>
  <si>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</si>
  <si>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</si>
  <si>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</si>
  <si>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</si>
  <si>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</si>
  <si>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</si>
  <si>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</si>
  <si>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</si>
  <si>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</si>
  <si>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</si>
  <si>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</si>
  <si>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</si>
  <si>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</si>
  <si>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</si>
  <si>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</si>
  <si>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</si>
  <si>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</si>
  <si>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</si>
  <si>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</si>
  <si>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</si>
  <si>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</si>
  <si>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</si>
  <si>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</si>
  <si>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</si>
  <si>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</si>
  <si>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</si>
  <si>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</si>
  <si>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</si>
  <si>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</si>
  <si>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</si>
  <si>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</si>
  <si>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</si>
  <si>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</si>
  <si>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</si>
  <si>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</si>
  <si>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</si>
  <si>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</si>
  <si>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</si>
  <si>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</si>
  <si>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</si>
  <si>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</si>
  <si>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</si>
  <si>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</si>
  <si>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</si>
  <si>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</si>
  <si>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</si>
  <si>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</si>
  <si>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</si>
  <si>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</si>
  <si>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</si>
  <si>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</si>
  <si>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</si>
  <si>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</si>
  <si>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</si>
  <si>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</si>
  <si>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</si>
  <si>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</si>
  <si>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</si>
  <si>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</si>
  <si>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</si>
  <si>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</si>
  <si>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</si>
  <si>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</si>
  <si>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</si>
  <si>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</si>
  <si>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</si>
  <si>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</si>
  <si>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</si>
  <si>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</si>
  <si>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</si>
  <si>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</si>
  <si>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</si>
  <si>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</si>
  <si>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</si>
  <si>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</si>
  <si>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</si>
  <si>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</si>
  <si>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</si>
  <si>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</si>
  <si>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</si>
  <si>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</si>
  <si>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</si>
  <si>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</si>
  <si>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</si>
  <si>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</si>
  <si>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</si>
  <si>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</si>
  <si>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</si>
  <si>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</si>
  <si>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</si>
  <si>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</si>
  <si>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</si>
  <si>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</si>
  <si>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</si>
  <si>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</si>
  <si>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</si>
  <si>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</si>
  <si>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</si>
  <si>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</si>
  <si>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</si>
  <si>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</si>
  <si>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</si>
  <si>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</si>
  <si>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</si>
  <si>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</si>
  <si>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</si>
  <si>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</si>
  <si>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</si>
  <si>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</si>
  <si>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</si>
  <si>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</si>
  <si>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</si>
  <si>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</si>
  <si>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</si>
  <si>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</si>
  <si>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</si>
  <si>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</si>
  <si>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</si>
  <si>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</si>
  <si>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</si>
  <si>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</si>
  <si>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</si>
  <si>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</si>
  <si>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</si>
  <si>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</si>
  <si>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</si>
  <si>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</si>
  <si>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</si>
  <si>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</si>
  <si>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</si>
  <si>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</si>
  <si>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</si>
  <si>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</si>
  <si>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</si>
  <si>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</si>
  <si>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</si>
  <si>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</si>
  <si>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</si>
  <si>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</si>
  <si>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</si>
  <si>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</si>
  <si>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</si>
  <si>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</si>
  <si>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</si>
  <si>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</si>
  <si>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</si>
  <si>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</si>
  <si>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</si>
  <si>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</si>
  <si>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</si>
  <si>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</si>
  <si>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</si>
  <si>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</si>
  <si>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</si>
  <si>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</si>
  <si>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</si>
  <si>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</si>
  <si>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</si>
  <si>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</si>
  <si>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</si>
  <si>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</si>
  <si>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</si>
  <si>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</si>
  <si>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</si>
  <si>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</si>
  <si>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</si>
  <si>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</si>
  <si>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</si>
  <si>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</si>
  <si>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</si>
  <si>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</si>
  <si>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</si>
  <si>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</si>
  <si>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</si>
  <si>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</si>
  <si>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</si>
  <si>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</si>
  <si>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</si>
  <si>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</si>
  <si>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</si>
  <si>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</si>
  <si>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</si>
  <si>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</si>
  <si>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</si>
  <si>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</si>
  <si>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</si>
  <si>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</si>
  <si>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</si>
  <si>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</si>
  <si>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</si>
  <si>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</si>
  <si>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</si>
  <si>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</si>
  <si>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</si>
  <si>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</si>
  <si>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</si>
  <si>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</si>
  <si>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</si>
  <si>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</si>
  <si>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</si>
  <si>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</si>
  <si>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</si>
  <si>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</si>
  <si>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</si>
  <si>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</si>
  <si>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</si>
  <si>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</si>
  <si>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</si>
  <si>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</si>
  <si>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</si>
  <si>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</si>
  <si>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</si>
  <si>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</si>
  <si>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</si>
  <si>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</si>
  <si>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</si>
  <si>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</si>
  <si>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</si>
  <si>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</si>
  <si>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</si>
  <si>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</si>
  <si>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</si>
  <si>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</si>
  <si>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</si>
  <si>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</si>
  <si>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</si>
  <si>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</si>
  <si>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</si>
  <si>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</si>
  <si>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</si>
  <si>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</si>
  <si>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</si>
  <si>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</si>
  <si>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</si>
  <si>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</si>
  <si>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</si>
  <si>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</si>
  <si>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</si>
  <si>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</si>
  <si>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</si>
  <si>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</si>
  <si>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</si>
  <si>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</si>
  <si>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</si>
  <si>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</si>
  <si>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</si>
  <si>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</si>
  <si>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</si>
  <si>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</si>
  <si>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</si>
  <si>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</si>
  <si>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</si>
  <si>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</si>
  <si>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</si>
  <si>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</si>
  <si>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</si>
  <si>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</si>
  <si>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</si>
  <si>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</si>
  <si>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</si>
  <si>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</si>
  <si>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</si>
  <si>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</si>
  <si>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</si>
  <si>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</si>
  <si>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</si>
  <si>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</si>
  <si>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</si>
  <si>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</si>
  <si>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</si>
  <si>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</si>
  <si>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</si>
  <si>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</si>
  <si>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</si>
  <si>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</si>
  <si>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</si>
  <si>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</si>
  <si>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</si>
  <si>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</si>
  <si>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</si>
  <si>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</si>
  <si>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</si>
  <si>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</si>
  <si>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</si>
  <si>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</si>
  <si>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</si>
  <si>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</si>
  <si>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</si>
  <si>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</si>
  <si>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</si>
  <si>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</si>
  <si>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</si>
  <si>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</si>
  <si>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</si>
  <si>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</si>
  <si>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</si>
  <si>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</si>
  <si>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</si>
  <si>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</si>
  <si>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</si>
  <si>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</si>
  <si>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</si>
  <si>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</si>
  <si>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</si>
  <si>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</si>
  <si>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</si>
  <si>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</si>
  <si>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</si>
  <si>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</si>
  <si>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</si>
  <si>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</si>
  <si>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</si>
  <si>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</si>
  <si>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</si>
  <si>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</si>
  <si>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</si>
  <si>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</si>
  <si>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</si>
  <si>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</si>
  <si>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</si>
  <si>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</si>
  <si>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</si>
  <si>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</si>
  <si>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</si>
  <si>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</si>
  <si>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</si>
  <si>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</si>
  <si>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</si>
  <si>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</si>
  <si>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</si>
  <si>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</si>
  <si>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</si>
  <si>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</si>
  <si>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</si>
  <si>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</si>
  <si>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</si>
  <si>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</si>
  <si>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</si>
  <si>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</si>
  <si>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</si>
  <si>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</si>
  <si>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</si>
  <si>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</si>
  <si>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</si>
  <si>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</si>
  <si>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</si>
  <si>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</si>
  <si>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</si>
  <si>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</si>
  <si>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</si>
  <si>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</si>
  <si>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</si>
  <si>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</si>
  <si>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</si>
  <si>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</si>
  <si>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</si>
  <si>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</si>
  <si>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</si>
  <si>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</si>
  <si>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</si>
  <si>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</si>
  <si>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</si>
  <si>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</si>
  <si>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</si>
  <si>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</si>
  <si>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</si>
  <si>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</si>
  <si>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</si>
  <si>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</si>
  <si>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</si>
  <si>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</si>
  <si>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</si>
  <si>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</si>
  <si>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</si>
  <si>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</si>
  <si>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</si>
  <si>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</si>
  <si>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</si>
  <si>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</si>
  <si>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</si>
  <si>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</si>
  <si>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</si>
  <si>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</si>
  <si>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</si>
  <si>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</si>
  <si>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</si>
  <si>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</si>
  <si>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</si>
  <si>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</si>
  <si>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</si>
  <si>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</si>
  <si>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</si>
  <si>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</si>
  <si>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</si>
  <si>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</si>
  <si>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</si>
  <si>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</si>
  <si>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</si>
  <si>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</si>
  <si>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</si>
  <si>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</si>
  <si>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</si>
  <si>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</si>
  <si>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</si>
  <si>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</si>
  <si>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</si>
  <si>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</si>
  <si>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</si>
  <si>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</si>
  <si>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</si>
  <si>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</si>
  <si>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</si>
  <si>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</si>
  <si>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</si>
  <si>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</si>
  <si>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</si>
  <si>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</si>
  <si>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</si>
  <si>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</si>
  <si>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</si>
  <si>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</si>
  <si>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</si>
  <si>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</si>
  <si>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</si>
  <si>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</si>
  <si>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</si>
  <si>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</si>
  <si>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</si>
  <si>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</si>
  <si>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</si>
  <si>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</si>
  <si>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</si>
  <si>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</si>
  <si>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</si>
  <si>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</si>
  <si>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</si>
  <si>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</si>
  <si>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</si>
  <si>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</si>
  <si>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</si>
  <si>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</si>
  <si>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</si>
  <si>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</si>
  <si>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</si>
  <si>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</si>
  <si>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</si>
  <si>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</si>
  <si>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</si>
  <si>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</si>
  <si>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</si>
  <si>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</si>
  <si>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</si>
  <si>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</si>
  <si>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</si>
  <si>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</si>
  <si>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</si>
  <si>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</si>
  <si>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</si>
  <si>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</si>
  <si>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</si>
  <si>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</si>
  <si>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</si>
  <si>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</si>
  <si>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</si>
  <si>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</si>
  <si>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</si>
  <si>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</si>
  <si>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</si>
  <si>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</si>
  <si>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</si>
  <si>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</si>
  <si>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</si>
  <si>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</si>
  <si>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</si>
  <si>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</si>
  <si>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</si>
  <si>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</si>
  <si>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</si>
  <si>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</si>
  <si>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</si>
  <si>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</si>
  <si>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</si>
  <si>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</si>
  <si>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</si>
  <si>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</si>
  <si>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</si>
  <si>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</si>
  <si>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</si>
  <si>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</si>
  <si>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</si>
  <si>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</si>
  <si>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</si>
  <si>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</si>
  <si>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</si>
  <si>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</si>
  <si>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</si>
  <si>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</si>
  <si>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</si>
  <si>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</si>
  <si>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</si>
  <si>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</si>
  <si>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</si>
  <si>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</si>
  <si>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</si>
  <si>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</si>
  <si>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</si>
  <si>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</si>
  <si>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</si>
  <si>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</si>
  <si>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</si>
  <si>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</si>
  <si>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</si>
  <si>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</si>
  <si>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</si>
  <si>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</si>
  <si>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</si>
  <si>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</si>
  <si>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</si>
  <si>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</si>
  <si>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</si>
  <si>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</si>
  <si>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</si>
  <si>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</si>
  <si>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</si>
  <si>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</si>
  <si>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</si>
  <si>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</si>
  <si>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</si>
  <si>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</si>
  <si>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</si>
  <si>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</si>
  <si>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</si>
  <si>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</si>
  <si>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</si>
  <si>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</si>
  <si>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</si>
  <si>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</si>
  <si>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</si>
  <si>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</si>
  <si>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</si>
  <si>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</si>
  <si>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</si>
  <si>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</si>
  <si>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</si>
  <si>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</si>
  <si>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</si>
  <si>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</si>
  <si>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</si>
  <si>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</si>
  <si>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</si>
  <si>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</si>
  <si>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</si>
  <si>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</si>
  <si>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</si>
  <si>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</si>
  <si>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</si>
  <si>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</si>
  <si>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</si>
  <si>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</si>
  <si>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</si>
  <si>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</si>
  <si>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</si>
  <si>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</si>
  <si>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</si>
  <si>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</si>
  <si>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</si>
  <si>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</si>
  <si>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</si>
  <si>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</si>
  <si>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</si>
  <si>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</si>
  <si>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</si>
  <si>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</si>
  <si>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</si>
  <si>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</si>
  <si>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</si>
  <si>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</si>
  <si>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</si>
  <si>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</si>
  <si>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</si>
  <si>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</si>
  <si>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</si>
  <si>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</si>
  <si>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</si>
  <si>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</si>
  <si>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</si>
  <si>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</si>
  <si>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</si>
  <si>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</si>
  <si>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</si>
  <si>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</si>
  <si>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</si>
  <si>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</si>
  <si>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</si>
  <si>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</si>
  <si>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</si>
  <si>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</si>
  <si>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</si>
  <si>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</si>
  <si>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</si>
  <si>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</si>
  <si>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</si>
  <si>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</si>
  <si>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</si>
  <si>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</si>
  <si>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</si>
  <si>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</si>
  <si>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</si>
  <si>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</si>
  <si>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</si>
  <si>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</si>
  <si>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</si>
  <si>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</si>
  <si>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</si>
  <si>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</si>
  <si>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</si>
  <si>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</si>
  <si>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</si>
  <si>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</si>
  <si>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</si>
  <si>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</si>
  <si>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</si>
  <si>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</si>
  <si>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</si>
  <si>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</si>
  <si>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</si>
  <si>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</si>
  <si>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</si>
  <si>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</si>
  <si>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</si>
  <si>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</si>
  <si>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</si>
  <si>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</si>
  <si>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</si>
  <si>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</si>
  <si>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</si>
  <si>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</si>
  <si>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</si>
  <si>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</si>
  <si>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</si>
  <si>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</si>
  <si>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</si>
  <si>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</si>
  <si>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</si>
  <si>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</si>
  <si>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</si>
  <si>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</si>
  <si>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</si>
  <si>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</si>
  <si>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</si>
  <si>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</si>
  <si>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</si>
  <si>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</si>
  <si>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</si>
  <si>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</si>
  <si>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</si>
  <si>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</si>
  <si>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</si>
  <si>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</si>
  <si>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</si>
  <si>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</si>
  <si>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</si>
  <si>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</si>
  <si>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</si>
  <si>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</si>
  <si>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</si>
  <si>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</si>
  <si>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</si>
  <si>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</si>
  <si>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</si>
  <si>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</si>
  <si>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</si>
  <si>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</si>
  <si>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</si>
  <si>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</si>
  <si>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</si>
  <si>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</si>
  <si>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</si>
  <si>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</si>
  <si>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</si>
  <si>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</si>
  <si>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</si>
  <si>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</si>
  <si>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</si>
  <si>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</si>
  <si>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</si>
  <si>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</si>
  <si>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</si>
  <si>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</si>
  <si>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</si>
  <si>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</si>
  <si>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</si>
  <si>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</si>
  <si>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</si>
  <si>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</si>
  <si>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</si>
  <si>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</si>
  <si>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</si>
  <si>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</si>
  <si>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</si>
  <si>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</si>
  <si>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</si>
  <si>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</si>
  <si>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</si>
  <si>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</si>
  <si>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</si>
  <si>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</si>
  <si>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</si>
  <si>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</si>
  <si>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</si>
  <si>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</si>
  <si>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</si>
  <si>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</si>
  <si>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</si>
  <si>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</si>
  <si>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</si>
  <si>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</si>
  <si>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</si>
  <si>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</si>
  <si>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</si>
  <si>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</si>
  <si>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</si>
  <si>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</si>
  <si>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</si>
  <si>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</si>
  <si>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</si>
  <si>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</si>
  <si>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</si>
  <si>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</si>
  <si>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</si>
  <si>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</si>
  <si>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</si>
  <si>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</si>
  <si>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</si>
  <si>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</si>
  <si>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</si>
  <si>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</si>
  <si>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</si>
  <si>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</si>
  <si>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</si>
  <si>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</si>
  <si>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</si>
  <si>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</si>
  <si>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</si>
  <si>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</si>
  <si>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</si>
  <si>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</si>
  <si>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</si>
  <si>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</si>
  <si>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</si>
  <si>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</si>
  <si>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</si>
  <si>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</si>
  <si>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</si>
  <si>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</si>
  <si>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</si>
  <si>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</si>
  <si>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</si>
  <si>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</si>
  <si>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</si>
  <si>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</si>
  <si>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</si>
  <si>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</si>
  <si>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</si>
  <si>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</si>
  <si>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</si>
  <si>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</si>
  <si>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</si>
  <si>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</si>
  <si>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</si>
  <si>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</si>
  <si>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</si>
  <si>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</si>
  <si>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</si>
  <si>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</si>
  <si>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</si>
  <si>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</si>
  <si>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</si>
  <si>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</si>
  <si>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</si>
  <si>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</si>
  <si>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</si>
  <si>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</si>
  <si>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</si>
  <si>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</si>
  <si>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</si>
  <si>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</si>
  <si>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</si>
  <si>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</si>
  <si>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</si>
  <si>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</si>
  <si>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</si>
  <si>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</si>
  <si>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</si>
  <si>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</si>
  <si>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</si>
  <si>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</si>
  <si>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</si>
  <si>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</si>
  <si>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</si>
  <si>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</si>
  <si>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</si>
  <si>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</si>
  <si>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</si>
  <si>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</si>
  <si>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</si>
  <si>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</si>
  <si>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</si>
  <si>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</si>
  <si>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</si>
  <si>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</si>
  <si>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</si>
  <si>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</si>
  <si>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</si>
  <si>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</si>
  <si>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</si>
  <si>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</si>
  <si>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</si>
  <si>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</si>
  <si>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</si>
  <si>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</si>
  <si>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</si>
  <si>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</si>
  <si>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</si>
  <si>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</si>
  <si>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</si>
  <si>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</si>
  <si>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</si>
  <si>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</si>
  <si>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</si>
  <si>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</si>
  <si>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</si>
  <si>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</si>
  <si>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</si>
  <si>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</si>
  <si>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</si>
  <si>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</si>
  <si>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</si>
  <si>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</si>
  <si>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</si>
  <si>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</si>
  <si>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</si>
  <si>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</si>
  <si>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</si>
  <si>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</si>
  <si>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</si>
  <si>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</si>
  <si>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</si>
  <si>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</si>
  <si>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</si>
  <si>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</si>
  <si>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</si>
  <si>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</si>
  <si>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</si>
  <si>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</si>
  <si>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</si>
  <si>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</si>
  <si>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</si>
  <si>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</si>
  <si>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</si>
  <si>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</si>
  <si>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</si>
  <si>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</si>
  <si>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</si>
  <si>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</si>
  <si>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</si>
  <si>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</si>
  <si>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</si>
  <si>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</si>
  <si>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</si>
  <si>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</si>
  <si>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</si>
  <si>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</si>
  <si>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</si>
  <si>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</si>
  <si>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</si>
  <si>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</si>
  <si>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</si>
  <si>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</si>
  <si>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</si>
  <si>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</si>
  <si>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</si>
  <si>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</si>
  <si>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</si>
  <si>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</si>
  <si>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</si>
  <si>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</si>
  <si>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</si>
  <si>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</si>
  <si>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</si>
  <si>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</si>
  <si>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</si>
  <si>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</si>
  <si>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</si>
  <si>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</si>
  <si>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</si>
  <si>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</si>
  <si>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</si>
  <si>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</si>
  <si>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</si>
  <si>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</si>
  <si>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</si>
  <si>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</si>
  <si>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</si>
  <si>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</si>
  <si>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</si>
  <si>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</si>
  <si>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</si>
  <si>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</si>
  <si>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</si>
  <si>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</si>
  <si>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</si>
  <si>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</si>
  <si>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</si>
  <si>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</si>
  <si>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</si>
  <si>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</si>
  <si>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</si>
  <si>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</si>
  <si>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</si>
  <si>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</si>
  <si>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</si>
  <si>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</si>
  <si>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</si>
  <si>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</si>
  <si>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</si>
  <si>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</si>
  <si>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</si>
  <si>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</si>
  <si>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</si>
  <si>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</si>
  <si>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</si>
  <si>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</si>
  <si>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</si>
  <si>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</si>
  <si>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</si>
  <si>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</si>
  <si>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</si>
  <si>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</si>
  <si>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</si>
  <si>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</si>
  <si>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</si>
  <si>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</si>
  <si>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</si>
  <si>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</si>
  <si>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</si>
  <si>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</si>
  <si>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</si>
  <si>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</si>
  <si>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</si>
  <si>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</si>
  <si>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</si>
  <si>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</si>
  <si>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</si>
  <si>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</si>
  <si>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</si>
  <si>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</si>
  <si>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</si>
  <si>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</si>
  <si>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</si>
  <si>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</si>
  <si>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</si>
  <si>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</si>
  <si>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</si>
  <si>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</si>
  <si>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</si>
  <si>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</si>
  <si>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</si>
  <si>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</si>
  <si>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</si>
  <si>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</si>
  <si>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</si>
  <si>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</si>
  <si>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</si>
  <si>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</si>
  <si>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</si>
  <si>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</si>
  <si>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</si>
  <si>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</si>
  <si>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</si>
  <si>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</si>
  <si>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</si>
  <si>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</si>
  <si>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</si>
  <si>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</si>
  <si>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</si>
  <si>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</si>
  <si>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</si>
  <si>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</si>
  <si>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</si>
  <si>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</si>
  <si>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</si>
  <si>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</si>
  <si>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</si>
  <si>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</si>
  <si>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</si>
  <si>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</si>
  <si>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</si>
  <si>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</si>
  <si>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</si>
  <si>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</si>
  <si>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</si>
  <si>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</si>
  <si>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</si>
  <si>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</si>
  <si>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</si>
  <si>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</si>
  <si>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</si>
  <si>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</si>
  <si>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</si>
  <si>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</si>
  <si>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</si>
  <si>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</si>
  <si>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</si>
  <si>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</si>
  <si>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</si>
  <si>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</si>
  <si>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</si>
  <si>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</si>
  <si>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</si>
  <si>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</si>
  <si>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</si>
  <si>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</si>
  <si>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</si>
  <si>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</si>
  <si>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</si>
  <si>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</si>
  <si>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</si>
  <si>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</si>
  <si>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</si>
  <si>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</si>
  <si>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</si>
  <si>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</si>
  <si>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</si>
  <si>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</si>
  <si>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</si>
  <si>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</si>
  <si>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</si>
  <si>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</si>
  <si>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</si>
  <si>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</si>
  <si>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</si>
  <si>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</si>
  <si>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</si>
  <si>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</si>
  <si>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</si>
  <si>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</si>
  <si>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</si>
  <si>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</si>
  <si>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</si>
  <si>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</si>
  <si>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</si>
  <si>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</si>
  <si>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</si>
  <si>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</si>
  <si>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</si>
  <si>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</si>
  <si>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</si>
  <si>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</si>
  <si>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</si>
  <si>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</si>
  <si>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</si>
  <si>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</si>
  <si>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</si>
  <si>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</si>
  <si>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</si>
  <si>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</si>
  <si>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</si>
  <si>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</si>
  <si>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</si>
  <si>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</si>
  <si>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</si>
  <si>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</si>
  <si>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</si>
  <si>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</si>
  <si>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</si>
  <si>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</si>
  <si>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</si>
  <si>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</si>
  <si>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</si>
  <si>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</si>
  <si>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</si>
  <si>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</si>
  <si>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</si>
  <si>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</si>
  <si>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</si>
  <si>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</si>
  <si>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</si>
  <si>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</si>
  <si>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</si>
  <si>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</si>
  <si>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</si>
  <si>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</si>
  <si>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</si>
  <si>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</si>
  <si>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</si>
  <si>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</si>
  <si>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</si>
  <si>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</si>
  <si>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</si>
  <si>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</si>
  <si>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</si>
  <si>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</si>
  <si>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</si>
  <si>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</si>
  <si>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</si>
  <si>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</si>
  <si>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</si>
  <si>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</si>
  <si>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</si>
  <si>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</si>
  <si>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</si>
  <si>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</si>
  <si>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</si>
  <si>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</si>
  <si>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</si>
  <si>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</si>
  <si>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</si>
  <si>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</si>
  <si>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</si>
  <si>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</si>
  <si>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</si>
  <si>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</si>
  <si>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</si>
  <si>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</si>
  <si>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</si>
  <si>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</si>
  <si>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</si>
  <si>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</si>
  <si>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</si>
  <si>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</si>
  <si>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</si>
  <si>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</si>
  <si>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</si>
  <si>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</si>
  <si>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</si>
  <si>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</si>
  <si>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</si>
  <si>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</si>
  <si>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</si>
  <si>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</si>
  <si>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</si>
  <si>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</si>
  <si>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</si>
  <si>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</si>
  <si>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</si>
  <si>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</si>
  <si>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</si>
  <si>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</si>
  <si>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</si>
  <si>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</si>
  <si>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</si>
  <si>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</si>
  <si>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</si>
  <si>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</si>
  <si>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</si>
  <si>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</si>
  <si>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</si>
  <si>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</si>
  <si>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</si>
  <si>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</si>
  <si>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</si>
  <si>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</si>
  <si>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</si>
  <si>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</si>
  <si>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</si>
  <si>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</si>
  <si>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</si>
  <si>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</si>
  <si>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</si>
  <si>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</si>
  <si>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</si>
  <si>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</si>
  <si>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</si>
  <si>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</si>
  <si>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</si>
  <si>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</si>
  <si>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</si>
  <si>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</si>
  <si>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</si>
  <si>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</si>
  <si>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</si>
  <si>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</si>
  <si>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</si>
  <si>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</si>
  <si>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</si>
  <si>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</si>
  <si>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</si>
  <si>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</si>
  <si>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</si>
  <si>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</si>
  <si>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</si>
  <si>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</si>
  <si>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</si>
  <si>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</si>
  <si>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</si>
  <si>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</si>
  <si>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</si>
  <si>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</si>
  <si>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</si>
  <si>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</si>
  <si>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</si>
  <si>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</si>
  <si>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</si>
  <si>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</si>
  <si>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</si>
  <si>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</si>
  <si>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</si>
  <si>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</si>
  <si>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</si>
  <si>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</si>
  <si>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</si>
  <si>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</si>
  <si>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</si>
  <si>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</si>
  <si>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</si>
  <si>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</si>
  <si>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</si>
  <si>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</si>
  <si>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</si>
  <si>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</si>
  <si>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</si>
  <si>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</si>
  <si>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</si>
  <si>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</si>
  <si>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</si>
  <si>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</si>
  <si>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</si>
  <si>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</si>
  <si>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</si>
  <si>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</si>
  <si>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</si>
  <si>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</si>
  <si>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</si>
  <si>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</si>
  <si>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</si>
  <si>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</si>
  <si>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</si>
  <si>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</si>
  <si>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</si>
  <si>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</si>
  <si>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</si>
  <si>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</si>
  <si>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</si>
  <si>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</si>
  <si>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</si>
  <si>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</si>
  <si>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</si>
  <si>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</si>
  <si>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</si>
  <si>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</si>
  <si>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</si>
  <si>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</si>
  <si>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</si>
  <si>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</si>
  <si>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</si>
  <si>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</si>
  <si>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</si>
  <si>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</si>
  <si>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</si>
  <si>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</si>
  <si>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</si>
  <si>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</si>
  <si>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</si>
  <si>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</si>
  <si>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</si>
  <si>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</si>
  <si>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</si>
  <si>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</si>
  <si>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</si>
  <si>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</si>
  <si>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</si>
  <si>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</si>
  <si>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</si>
  <si>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</si>
  <si>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</si>
  <si>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</si>
  <si>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</si>
  <si>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</si>
  <si>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</si>
  <si>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</si>
  <si>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</si>
  <si>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</si>
  <si>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</si>
  <si>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</si>
  <si>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</si>
  <si>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</si>
  <si>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</si>
  <si>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</si>
  <si>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</si>
  <si>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</si>
  <si>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</si>
  <si>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</si>
  <si>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</si>
  <si>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</si>
  <si>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</si>
  <si>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</si>
  <si>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</si>
  <si>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</si>
  <si>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</si>
  <si>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</si>
  <si>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</si>
  <si>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</si>
  <si>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</si>
  <si>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</si>
  <si>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</si>
  <si>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</si>
  <si>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</si>
  <si>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</si>
  <si>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</si>
  <si>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</si>
  <si>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</si>
  <si>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</si>
  <si>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</si>
  <si>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</si>
  <si>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</si>
  <si>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</si>
  <si>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</si>
  <si>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</si>
  <si>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</si>
  <si>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</si>
  <si>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</si>
  <si>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</si>
  <si>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</si>
  <si>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</si>
  <si>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</si>
  <si>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</si>
  <si>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</si>
  <si>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</si>
  <si>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</si>
  <si>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</si>
  <si>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</si>
  <si>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</si>
  <si>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</si>
  <si>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</si>
  <si>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</si>
  <si>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</si>
  <si>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</si>
  <si>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</si>
  <si>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</si>
  <si>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</si>
  <si>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</si>
  <si>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</si>
  <si>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</si>
  <si>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</si>
  <si>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</si>
  <si>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</si>
  <si>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</si>
  <si>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</si>
  <si>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</si>
  <si>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</si>
  <si>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</si>
  <si>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</si>
  <si>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</si>
  <si>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</si>
  <si>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</si>
  <si>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</si>
  <si>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</si>
  <si>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</si>
  <si>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</si>
  <si>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</si>
  <si>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</si>
  <si>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</si>
  <si>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</si>
  <si>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</si>
  <si>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</si>
  <si>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</si>
  <si>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</si>
  <si>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</si>
  <si>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</si>
  <si>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</si>
  <si>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</si>
  <si>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</si>
  <si>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</si>
  <si>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</si>
  <si>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</si>
  <si>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</si>
  <si>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</si>
  <si>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</si>
  <si>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</si>
  <si>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</si>
  <si>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</si>
  <si>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</si>
  <si>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</si>
  <si>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</si>
  <si>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</si>
  <si>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</si>
  <si>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</si>
  <si>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</si>
  <si>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</si>
  <si>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</si>
  <si>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</si>
  <si>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</si>
  <si>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</si>
  <si>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</si>
  <si>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</si>
  <si>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</si>
  <si>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</si>
  <si>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</si>
  <si>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</si>
  <si>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</si>
  <si>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</si>
  <si>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</si>
  <si>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</si>
  <si>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</si>
  <si>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</si>
  <si>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</si>
  <si>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</si>
  <si>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</si>
  <si>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</si>
  <si>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</si>
  <si>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</si>
  <si>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</si>
  <si>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</si>
  <si>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</si>
  <si>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</si>
  <si>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</si>
  <si>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</si>
  <si>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</si>
  <si>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</si>
  <si>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</si>
  <si>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</si>
  <si>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</si>
  <si>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</si>
  <si>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</si>
  <si>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</si>
  <si>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</si>
  <si>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</si>
  <si>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</si>
  <si>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</si>
  <si>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</si>
  <si>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</si>
  <si>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</si>
  <si>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</si>
  <si>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</si>
  <si>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</si>
  <si>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</si>
  <si>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</si>
  <si>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</si>
  <si>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</si>
  <si>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</si>
  <si>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</si>
  <si>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</si>
  <si>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</si>
  <si>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</si>
  <si>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</si>
  <si>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</si>
  <si>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</si>
  <si>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</si>
  <si>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</si>
  <si>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</si>
  <si>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</si>
  <si>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</si>
  <si>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</si>
  <si>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</si>
  <si>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</si>
  <si>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</si>
  <si>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</si>
  <si>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</si>
  <si>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</si>
  <si>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</si>
  <si>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</si>
  <si>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</si>
  <si>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</si>
  <si>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</si>
  <si>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</si>
  <si>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</si>
  <si>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</si>
  <si>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</si>
  <si>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</si>
  <si>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</si>
  <si>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</si>
  <si>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</si>
  <si>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</si>
  <si>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</si>
  <si>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</si>
  <si>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</si>
  <si>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</si>
  <si>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</si>
  <si>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</si>
  <si>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</si>
  <si>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</si>
  <si>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</si>
  <si>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</si>
  <si>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</si>
  <si>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</si>
  <si>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</si>
  <si>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</si>
  <si>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</si>
  <si>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</si>
  <si>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</si>
  <si>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</si>
  <si>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</si>
  <si>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</si>
  <si>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</si>
  <si>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</si>
  <si>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</si>
  <si>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</si>
  <si>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</si>
  <si>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</si>
  <si>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</si>
  <si>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</si>
  <si>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</si>
  <si>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</si>
  <si>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</si>
  <si>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</si>
  <si>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</si>
  <si>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</si>
  <si>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</si>
  <si>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</si>
  <si>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</si>
  <si>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</si>
  <si>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</si>
  <si>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</si>
  <si>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</si>
  <si>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</si>
  <si>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</si>
  <si>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</si>
  <si>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</si>
  <si>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</si>
  <si>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</si>
  <si>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</si>
  <si>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</si>
  <si>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</si>
  <si>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</si>
  <si>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</si>
  <si>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</si>
  <si>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</si>
  <si>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</si>
  <si>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</si>
  <si>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</si>
  <si>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</si>
  <si>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</si>
  <si>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</si>
  <si>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</si>
  <si>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</si>
  <si>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</si>
  <si>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</si>
  <si>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</si>
  <si>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</si>
  <si>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</si>
  <si>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</si>
  <si>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</si>
  <si>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</si>
  <si>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</si>
  <si>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</si>
  <si>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</si>
  <si>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</si>
  <si>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</si>
  <si>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</si>
  <si>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</si>
  <si>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</si>
  <si>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</si>
  <si>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</si>
  <si>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</si>
  <si>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</si>
  <si>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</si>
  <si>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</si>
  <si>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</si>
  <si>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</si>
  <si>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</si>
  <si>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</si>
  <si>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</si>
  <si>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</si>
  <si>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</si>
  <si>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</si>
  <si>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</si>
  <si>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</si>
  <si>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</si>
  <si>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</si>
  <si>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</si>
  <si>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</si>
  <si>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</si>
  <si>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</si>
  <si>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</si>
  <si>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</si>
  <si>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</si>
  <si>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</si>
  <si>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</si>
  <si>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</si>
  <si>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</si>
  <si>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</si>
  <si>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</si>
  <si>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</si>
  <si>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</si>
  <si>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</si>
  <si>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</si>
  <si>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</si>
  <si>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</si>
  <si>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</si>
  <si>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</si>
  <si>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</si>
  <si>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</si>
  <si>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</si>
  <si>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</si>
  <si>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</si>
  <si>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</si>
  <si>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</si>
  <si>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</si>
  <si>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</si>
  <si>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</si>
  <si>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</si>
  <si>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</si>
  <si>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</si>
  <si>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</si>
  <si>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</si>
  <si>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</si>
  <si>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</si>
  <si>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</si>
  <si>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</si>
  <si>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</si>
  <si>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</si>
  <si>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</si>
  <si>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</si>
  <si>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</si>
  <si>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</si>
  <si>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</si>
  <si>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</si>
  <si>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</si>
  <si>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</si>
  <si>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</si>
  <si>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</si>
  <si>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</si>
  <si>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</si>
  <si>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</si>
  <si>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</si>
  <si>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</si>
  <si>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</si>
  <si>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</si>
  <si>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</si>
  <si>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</si>
  <si>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</si>
  <si>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</si>
  <si>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</si>
  <si>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</si>
  <si>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</si>
  <si>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</si>
  <si>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</si>
  <si>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</si>
  <si>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</si>
  <si>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</si>
  <si>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</si>
  <si>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</si>
  <si>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</si>
  <si>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</si>
  <si>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</si>
  <si>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</si>
  <si>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</si>
  <si>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</si>
  <si>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</si>
  <si>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</si>
  <si>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</si>
  <si>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</si>
  <si>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</si>
  <si>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</si>
  <si>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</si>
  <si>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</si>
  <si>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</si>
  <si>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</si>
  <si>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</si>
  <si>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</si>
  <si>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</si>
  <si>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</si>
  <si>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</si>
  <si>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</si>
  <si>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</si>
  <si>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</si>
  <si>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</si>
  <si>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</si>
  <si>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</si>
  <si>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</si>
  <si>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</si>
  <si>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</si>
  <si>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</si>
  <si>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</si>
  <si>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</si>
  <si>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</si>
  <si>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</si>
  <si>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</si>
  <si>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</si>
  <si>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</si>
  <si>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</si>
  <si>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</si>
  <si>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</si>
  <si>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</si>
  <si>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</si>
  <si>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</si>
  <si>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</si>
  <si>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</si>
  <si>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</si>
  <si>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</si>
  <si>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</si>
  <si>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</si>
  <si>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</si>
  <si>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</si>
  <si>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</si>
  <si>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</si>
  <si>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</si>
  <si>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</si>
  <si>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</si>
  <si>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</si>
  <si>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</si>
  <si>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</si>
  <si>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</si>
  <si>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</si>
  <si>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</si>
  <si>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</si>
  <si>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</si>
  <si>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</si>
  <si>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</si>
  <si>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</si>
  <si>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</si>
  <si>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</si>
  <si>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</si>
  <si>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</si>
  <si>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</si>
  <si>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</si>
  <si>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</si>
  <si>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</si>
  <si>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</si>
  <si>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</si>
  <si>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</si>
  <si>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</si>
  <si>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</si>
  <si>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</si>
  <si>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</si>
  <si>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</si>
  <si>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</si>
  <si>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</si>
  <si>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</si>
  <si>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</si>
  <si>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</si>
  <si>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</si>
  <si>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</si>
  <si>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</si>
  <si>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</si>
  <si>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</si>
  <si>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</si>
  <si>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</si>
  <si>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</si>
  <si>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</si>
  <si>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</si>
  <si>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</si>
  <si>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</si>
  <si>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</si>
  <si>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</si>
  <si>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</si>
  <si>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</si>
  <si>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</si>
  <si>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</si>
  <si>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</si>
  <si>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</si>
  <si>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</si>
  <si>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</si>
  <si>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</si>
  <si>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</si>
  <si>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</si>
  <si>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</si>
  <si>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</si>
  <si>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</si>
  <si>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</si>
  <si>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</si>
  <si>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</si>
  <si>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</si>
  <si>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</si>
  <si>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</si>
  <si>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</si>
  <si>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</si>
  <si>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</si>
  <si>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</si>
  <si>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</si>
  <si>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</si>
  <si>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</si>
  <si>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</si>
  <si>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</si>
  <si>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</si>
  <si>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</si>
  <si>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</si>
  <si>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</si>
  <si>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</si>
  <si>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</si>
  <si>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</si>
  <si>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</si>
  <si>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</si>
  <si>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</si>
  <si>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</si>
  <si>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</si>
  <si>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</si>
  <si>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</si>
  <si>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</si>
  <si>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</si>
  <si>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</si>
  <si>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</si>
  <si>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</si>
  <si>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</si>
  <si>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</si>
  <si>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</si>
  <si>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</si>
  <si>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</si>
  <si>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</si>
  <si>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</si>
  <si>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</si>
  <si>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</si>
  <si>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</si>
  <si>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</si>
  <si>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</si>
  <si>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</si>
  <si>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</si>
  <si>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</si>
  <si>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</si>
  <si>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</si>
  <si>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</si>
  <si>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</si>
  <si>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</si>
  <si>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</si>
  <si>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</si>
  <si>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</si>
  <si>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</si>
  <si>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</si>
  <si>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</si>
  <si>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</si>
  <si>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</si>
  <si>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</si>
  <si>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</si>
  <si>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</si>
  <si>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</si>
  <si>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</si>
  <si>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</si>
  <si>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</si>
  <si>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</si>
  <si>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</si>
  <si>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</si>
  <si>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</si>
  <si>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</si>
  <si>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</si>
  <si>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</si>
  <si>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</si>
  <si>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</si>
  <si>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</si>
  <si>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</si>
  <si>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</si>
  <si>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</si>
  <si>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</si>
  <si>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</si>
  <si>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</si>
  <si>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</si>
  <si>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</si>
  <si>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</si>
  <si>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</si>
  <si>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</si>
  <si>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</si>
  <si>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</si>
  <si>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</si>
  <si>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</si>
  <si>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</si>
  <si>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</si>
  <si>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</si>
  <si>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</si>
  <si>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</si>
  <si>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</si>
  <si>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</si>
  <si>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</si>
  <si>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</si>
  <si>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</si>
  <si>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</si>
  <si>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</si>
  <si>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</si>
  <si>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</si>
  <si>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</si>
  <si>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</si>
  <si>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</si>
  <si>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</si>
  <si>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</si>
  <si>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</si>
  <si>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</si>
  <si>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</si>
  <si>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</si>
  <si>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</si>
  <si>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</si>
  <si>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</si>
  <si>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</si>
  <si>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</si>
  <si>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</si>
  <si>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</si>
  <si>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</si>
  <si>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</si>
  <si>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</si>
  <si>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</si>
  <si>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</si>
  <si>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</si>
  <si>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</si>
  <si>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</si>
  <si>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</si>
  <si>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</si>
  <si>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</si>
  <si>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</si>
  <si>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</si>
  <si>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</si>
  <si>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</si>
  <si>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</si>
  <si>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</si>
  <si>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</si>
  <si>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</si>
  <si>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</si>
  <si>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</si>
  <si>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</si>
  <si>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</si>
  <si>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</si>
  <si>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</si>
  <si>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</si>
  <si>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</si>
  <si>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</si>
  <si>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</si>
  <si>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</si>
  <si>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</si>
  <si>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</si>
  <si>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</si>
  <si>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</si>
  <si>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</si>
  <si>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</si>
  <si>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</si>
  <si>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</si>
  <si>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</si>
  <si>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</si>
  <si>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</si>
  <si>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</si>
  <si>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</si>
  <si>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</si>
  <si>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</si>
  <si>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</si>
  <si>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</si>
  <si>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</si>
  <si>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</si>
  <si>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</si>
  <si>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</si>
  <si>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</si>
  <si>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</si>
  <si>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</si>
  <si>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</si>
  <si>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</si>
  <si>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</si>
  <si>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</si>
  <si>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</si>
  <si>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</si>
  <si>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</si>
  <si>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</si>
  <si>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</si>
  <si>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</si>
  <si>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</si>
  <si>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</si>
  <si>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</si>
  <si>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</si>
  <si>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</si>
  <si>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</si>
  <si>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</si>
  <si>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</si>
  <si>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</si>
  <si>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</si>
  <si>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</si>
  <si>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</si>
  <si>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</si>
  <si>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</si>
  <si>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</si>
  <si>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</si>
  <si>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</si>
  <si>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</si>
  <si>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</si>
  <si>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</si>
  <si>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</si>
  <si>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</si>
  <si>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</si>
  <si>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</si>
  <si>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</si>
  <si>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</si>
  <si>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</si>
  <si>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</si>
  <si>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</si>
  <si>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</si>
  <si>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</si>
  <si>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</si>
  <si>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</si>
  <si>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</si>
  <si>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</si>
  <si>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</si>
  <si>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</si>
  <si>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</si>
  <si>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</si>
  <si>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</si>
  <si>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</si>
  <si>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</si>
  <si>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</si>
  <si>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</si>
  <si>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</si>
  <si>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</si>
  <si>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</si>
  <si>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</si>
  <si>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</si>
  <si>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</si>
  <si>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</si>
  <si>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</si>
  <si>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</si>
  <si>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</si>
  <si>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</si>
  <si>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</si>
  <si>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</si>
  <si>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</si>
  <si>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</si>
  <si>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</si>
  <si>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</si>
  <si>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</si>
  <si>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</si>
  <si>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</si>
  <si>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</si>
  <si>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</si>
  <si>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</si>
  <si>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</si>
  <si>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</si>
  <si>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</si>
  <si>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</si>
  <si>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</si>
  <si>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</si>
  <si>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</si>
  <si>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</si>
  <si>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</si>
  <si>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</si>
  <si>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</si>
  <si>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</si>
  <si>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</si>
  <si>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</si>
  <si>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</si>
  <si>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</si>
  <si>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</si>
  <si>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</si>
  <si>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</si>
  <si>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</si>
  <si>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</si>
  <si>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</si>
  <si>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</si>
  <si>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</si>
  <si>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</si>
  <si>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</si>
  <si>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</si>
  <si>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</si>
  <si>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</si>
  <si>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</si>
  <si>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</si>
  <si>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</si>
  <si>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</si>
  <si>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</si>
  <si>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</si>
  <si>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</si>
  <si>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</si>
  <si>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</si>
  <si>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</si>
  <si>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</si>
  <si>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</si>
  <si>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</si>
  <si>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</si>
  <si>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</si>
  <si>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</si>
  <si>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</si>
  <si>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</si>
  <si>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</si>
  <si>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</si>
  <si>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</si>
  <si>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</si>
  <si>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</si>
  <si>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</si>
  <si>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</si>
  <si>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</si>
  <si>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</si>
  <si>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</si>
  <si>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</si>
  <si>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</si>
  <si>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</si>
  <si>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</si>
  <si>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</si>
  <si>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</si>
  <si>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</si>
  <si>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</si>
  <si>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</si>
  <si>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</si>
  <si>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</si>
  <si>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</si>
  <si>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</si>
  <si>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</si>
  <si>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</si>
  <si>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</si>
  <si>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</si>
  <si>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</si>
  <si>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</si>
  <si>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</si>
  <si>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</si>
  <si>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</si>
  <si>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</si>
  <si>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</si>
  <si>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</si>
  <si>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</si>
  <si>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</si>
  <si>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</si>
  <si>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</si>
  <si>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</si>
  <si>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</si>
  <si>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</si>
  <si>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</si>
  <si>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</si>
  <si>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</si>
  <si>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</si>
  <si>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</si>
  <si>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</si>
  <si>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</si>
  <si>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</si>
  <si>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</si>
  <si>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</si>
  <si>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</si>
  <si>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</si>
  <si>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</si>
  <si>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</si>
  <si>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</si>
  <si>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</si>
  <si>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</si>
  <si>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</si>
  <si>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</si>
  <si>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</si>
  <si>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</si>
  <si>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</si>
  <si>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</si>
  <si>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</si>
  <si>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</si>
  <si>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</si>
  <si>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</si>
  <si>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</si>
  <si>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</si>
  <si>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</si>
  <si>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</si>
  <si>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</si>
  <si>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</si>
  <si>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</si>
  <si>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</si>
  <si>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</si>
  <si>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</si>
  <si>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</si>
  <si>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</si>
  <si>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</si>
  <si>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</si>
  <si>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</si>
  <si>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</si>
  <si>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</si>
  <si>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</si>
  <si>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</si>
  <si>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</si>
  <si>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</si>
  <si>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</si>
  <si>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</si>
  <si>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</si>
  <si>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</si>
  <si>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</si>
  <si>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</si>
  <si>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</si>
  <si>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</si>
  <si>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</si>
  <si>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</si>
  <si>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</si>
  <si>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</si>
  <si>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</si>
  <si>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</si>
  <si>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</si>
  <si>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</si>
  <si>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</si>
  <si>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</si>
  <si>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</si>
  <si>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</si>
  <si>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</si>
  <si>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</si>
  <si>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</si>
  <si>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</si>
  <si>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</si>
  <si>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</si>
  <si>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</si>
  <si>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</si>
  <si>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</si>
  <si>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</si>
  <si>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</si>
  <si>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</si>
  <si>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</si>
  <si>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</si>
  <si>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</si>
  <si>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</si>
  <si>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</si>
  <si>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</si>
  <si>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</si>
  <si>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</si>
  <si>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</si>
  <si>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</si>
  <si>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</si>
  <si>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</si>
  <si>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</si>
  <si>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</si>
  <si>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</si>
  <si>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</si>
  <si>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</si>
  <si>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</si>
  <si>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</si>
  <si>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</si>
  <si>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</si>
  <si>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</si>
  <si>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</si>
  <si>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</si>
  <si>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</si>
  <si>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</si>
  <si>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</si>
  <si>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</si>
  <si>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</si>
  <si>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</si>
  <si>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</si>
  <si>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</si>
  <si>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</si>
  <si>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</si>
  <si>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</si>
  <si>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</si>
  <si>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</si>
  <si>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</si>
  <si>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</si>
  <si>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</si>
  <si>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</si>
  <si>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</si>
  <si>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</si>
  <si>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</si>
  <si>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</si>
  <si>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</si>
  <si>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</si>
  <si>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</si>
  <si>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</si>
  <si>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</si>
  <si>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</si>
  <si>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</si>
  <si>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</si>
  <si>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</si>
  <si>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</si>
  <si>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</si>
  <si>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</si>
  <si>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</si>
  <si>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</si>
  <si>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</si>
  <si>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</si>
  <si>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</si>
  <si>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</si>
  <si>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</si>
  <si>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</si>
  <si>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</si>
  <si>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</si>
  <si>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</si>
  <si>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</si>
  <si>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</si>
  <si>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</si>
  <si>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</si>
  <si>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</si>
  <si>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</si>
  <si>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</si>
  <si>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</si>
  <si>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</si>
  <si>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</si>
  <si>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</si>
  <si>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</si>
  <si>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</si>
  <si>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</si>
  <si>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</si>
  <si>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</si>
  <si>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</si>
  <si>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</si>
  <si>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</si>
  <si>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</si>
  <si>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</si>
  <si>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</si>
  <si>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</si>
  <si>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</si>
  <si>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</si>
  <si>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</si>
  <si>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</si>
  <si>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</si>
  <si>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</si>
  <si>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</si>
  <si>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</si>
  <si>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</si>
  <si>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</si>
  <si>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</si>
  <si>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</si>
  <si>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</si>
  <si>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</si>
  <si>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</si>
  <si>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</si>
  <si>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</si>
  <si>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</si>
  <si>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</si>
  <si>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</si>
  <si>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</si>
  <si>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</si>
  <si>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</si>
  <si>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</si>
  <si>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</si>
  <si>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</si>
  <si>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</si>
  <si>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</si>
  <si>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</si>
  <si>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</si>
  <si>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</si>
  <si>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</si>
  <si>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</si>
  <si>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</si>
  <si>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</si>
  <si>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</si>
  <si>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</si>
  <si>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</si>
  <si>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</si>
  <si>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</si>
  <si>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</si>
  <si>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</si>
  <si>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</si>
  <si>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</si>
  <si>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</si>
  <si>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</si>
  <si>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</si>
  <si>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</si>
  <si>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</si>
  <si>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</si>
  <si>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</si>
  <si>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</si>
  <si>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</si>
  <si>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</si>
  <si>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</si>
  <si>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</si>
  <si>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</si>
  <si>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</si>
  <si>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</si>
  <si>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</si>
  <si>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</si>
  <si>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</si>
  <si>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</si>
  <si>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</si>
  <si>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</si>
  <si>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</si>
  <si>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</si>
  <si>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</si>
  <si>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</si>
  <si>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</si>
  <si>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</si>
  <si>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</si>
  <si>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</si>
  <si>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</si>
  <si>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</si>
  <si>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</si>
  <si>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</si>
  <si>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</si>
  <si>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</si>
  <si>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</si>
  <si>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</si>
  <si>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</si>
  <si>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</si>
  <si>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</si>
  <si>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</si>
  <si>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</si>
  <si>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</si>
  <si>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</si>
  <si>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</si>
  <si>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</si>
  <si>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</si>
  <si>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</si>
  <si>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</si>
  <si>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</si>
  <si>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</si>
  <si>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</si>
  <si>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</si>
  <si>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</si>
  <si>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</si>
  <si>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</si>
  <si>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</si>
  <si>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</si>
  <si>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</si>
  <si>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</si>
  <si>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</si>
  <si>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</si>
  <si>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</si>
  <si>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</si>
  <si>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</si>
  <si>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</si>
  <si>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</si>
  <si>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</si>
  <si>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</si>
  <si>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</si>
  <si>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</si>
  <si>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</si>
  <si>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</si>
  <si>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</si>
  <si>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</si>
  <si>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</si>
  <si>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</si>
  <si>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</si>
  <si>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</si>
  <si>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</si>
  <si>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</si>
  <si>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</si>
  <si>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</si>
  <si>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</si>
  <si>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</si>
  <si>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</si>
  <si>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</si>
  <si>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</si>
  <si>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</si>
  <si>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</si>
  <si>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</si>
  <si>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</si>
  <si>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</si>
  <si>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</si>
  <si>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</si>
  <si>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</si>
  <si>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</si>
  <si>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</si>
  <si>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</si>
  <si>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</si>
  <si>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</si>
  <si>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</si>
  <si>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</si>
  <si>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</si>
  <si>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</si>
  <si>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</si>
  <si>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</si>
  <si>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</si>
  <si>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</si>
  <si>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</si>
  <si>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</si>
  <si>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</si>
  <si>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</si>
  <si>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</si>
  <si>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</si>
  <si>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</si>
  <si>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</si>
  <si>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</si>
  <si>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</si>
  <si>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</si>
  <si>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</si>
  <si>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</si>
  <si>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</si>
  <si>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</si>
  <si>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</si>
  <si>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</si>
  <si>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</si>
  <si>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</si>
  <si>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</si>
  <si>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</si>
  <si>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</si>
  <si>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</si>
  <si>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</si>
  <si>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</si>
  <si>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</si>
  <si>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</si>
  <si>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</si>
  <si>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</si>
  <si>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</si>
  <si>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</si>
  <si>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</si>
  <si>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</si>
  <si>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</si>
  <si>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</si>
  <si>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</si>
  <si>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</si>
  <si>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</si>
  <si>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</si>
  <si>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</si>
  <si>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</si>
  <si>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</si>
  <si>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</si>
  <si>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</si>
  <si>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</si>
  <si>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</si>
  <si>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</si>
  <si>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</si>
  <si>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</si>
  <si>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</si>
  <si>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</si>
  <si>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</si>
  <si>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</si>
  <si>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</si>
  <si>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</si>
  <si>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</si>
  <si>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</si>
  <si>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</si>
  <si>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</si>
  <si>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</si>
  <si>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</si>
  <si>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</si>
  <si>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</si>
  <si>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</si>
  <si>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</si>
  <si>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</si>
  <si>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</si>
  <si>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</si>
  <si>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</si>
  <si>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</si>
  <si>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</si>
  <si>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</si>
  <si>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</si>
  <si>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</si>
  <si>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</si>
  <si>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</si>
  <si>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</si>
  <si>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</si>
  <si>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</si>
  <si>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</si>
  <si>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</si>
  <si>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</si>
  <si>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</si>
  <si>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</si>
  <si>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</si>
  <si>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</si>
  <si>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</si>
  <si>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</si>
  <si>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</si>
  <si>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</si>
  <si>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</si>
  <si>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</si>
  <si>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</si>
  <si>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</si>
  <si>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</si>
  <si>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</si>
  <si>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</si>
  <si>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</si>
  <si>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</si>
  <si>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</si>
  <si>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</si>
  <si>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</si>
  <si>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</si>
  <si>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</si>
  <si>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</si>
  <si>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</si>
  <si>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</si>
  <si>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</si>
  <si>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</si>
  <si>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</si>
  <si>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</si>
  <si>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</si>
  <si>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</si>
  <si>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</si>
  <si>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</si>
  <si>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</si>
  <si>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</si>
  <si>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</si>
  <si>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</si>
  <si>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</si>
  <si>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</si>
  <si>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</si>
  <si>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</si>
  <si>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</si>
  <si>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</si>
  <si>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</si>
  <si>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</si>
  <si>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</si>
  <si>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</si>
  <si>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</si>
  <si>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</si>
  <si>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</si>
  <si>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</si>
  <si>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</si>
  <si>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</si>
  <si>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</si>
  <si>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</si>
  <si>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</si>
  <si>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</si>
  <si>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</si>
  <si>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</si>
  <si>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</si>
  <si>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</si>
  <si>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</si>
  <si>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</si>
  <si>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</si>
  <si>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</si>
  <si>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</si>
  <si>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</si>
  <si>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</si>
  <si>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</si>
  <si>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</si>
  <si>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</si>
  <si>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</si>
  <si>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</si>
  <si>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</si>
  <si>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</si>
  <si>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</si>
  <si>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</si>
  <si>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</si>
  <si>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</si>
  <si>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</si>
  <si>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</si>
  <si>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</si>
  <si>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</si>
  <si>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</si>
  <si>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</si>
  <si>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</si>
  <si>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</si>
  <si>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</si>
  <si>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</si>
  <si>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</si>
  <si>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</si>
  <si>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</si>
  <si>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</si>
  <si>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</si>
  <si>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</si>
  <si>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</si>
  <si>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</si>
  <si>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</si>
  <si>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</si>
  <si>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</si>
  <si>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</si>
  <si>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</si>
  <si>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</si>
  <si>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</si>
  <si>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</si>
  <si>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</si>
  <si>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</si>
  <si>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</si>
  <si>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</si>
  <si>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</si>
  <si>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</si>
  <si>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</si>
  <si>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</si>
  <si>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</si>
  <si>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</si>
  <si>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</si>
  <si>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</si>
  <si>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</si>
  <si>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</si>
  <si>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</si>
  <si>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</si>
  <si>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</si>
  <si>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</si>
  <si>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</si>
  <si>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</si>
  <si>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</si>
  <si>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</si>
  <si>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</si>
  <si>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</si>
  <si>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</si>
  <si>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</si>
  <si>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</si>
  <si>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</si>
  <si>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</si>
  <si>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</si>
  <si>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</si>
  <si>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</si>
  <si>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</si>
  <si>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</si>
  <si>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</si>
  <si>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</si>
  <si>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</si>
  <si>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</si>
  <si>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</si>
  <si>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</si>
  <si>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</si>
  <si>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</si>
  <si>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</si>
  <si>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</si>
  <si>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</si>
  <si>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</si>
  <si>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</si>
  <si>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</si>
  <si>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</si>
  <si>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</si>
  <si>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</si>
  <si>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</si>
  <si>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</si>
  <si>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</si>
  <si>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</si>
  <si>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</si>
  <si>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</si>
  <si>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</si>
  <si>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</si>
  <si>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</si>
  <si>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</si>
  <si>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</si>
  <si>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</si>
  <si>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</si>
  <si>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</si>
  <si>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</si>
  <si>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</si>
  <si>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</si>
  <si>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</si>
  <si>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</si>
  <si>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</si>
  <si>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</si>
  <si>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</si>
  <si>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</si>
  <si>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</si>
  <si>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</si>
  <si>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</si>
  <si>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</si>
  <si>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</si>
  <si>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</si>
  <si>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</si>
  <si>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</si>
  <si>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</si>
  <si>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</si>
  <si>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</si>
  <si>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</si>
  <si>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</si>
  <si>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</si>
  <si>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</si>
  <si>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</si>
  <si>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</si>
  <si>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</si>
  <si>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</si>
  <si>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</si>
  <si>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</si>
  <si>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</si>
  <si>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</si>
  <si>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</si>
  <si>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</si>
  <si>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</si>
  <si>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</si>
  <si>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</si>
  <si>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</si>
  <si>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</si>
  <si>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</si>
  <si>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</si>
  <si>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</si>
  <si>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</si>
  <si>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</si>
  <si>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</si>
  <si>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</si>
  <si>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</si>
  <si>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</si>
  <si>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</si>
  <si>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</si>
  <si>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</si>
  <si>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</si>
  <si>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</si>
  <si>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</si>
  <si>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</si>
  <si>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</si>
  <si>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</si>
  <si>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</si>
  <si>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</si>
  <si>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</si>
  <si>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</si>
  <si>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</si>
  <si>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</si>
  <si>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</si>
  <si>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</si>
  <si>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</si>
  <si>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</si>
  <si>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</si>
  <si>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</si>
  <si>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</si>
  <si>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</si>
  <si>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</si>
  <si>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</si>
  <si>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</si>
  <si>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</si>
  <si>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</si>
  <si>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</si>
  <si>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</si>
  <si>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</si>
  <si>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</si>
  <si>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</si>
  <si>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</si>
  <si>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</si>
  <si>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</si>
  <si>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</si>
  <si>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</si>
  <si>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</si>
  <si>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</si>
  <si>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</si>
  <si>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</si>
  <si>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</si>
  <si>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</si>
  <si>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</si>
  <si>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</si>
  <si>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</si>
  <si>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</si>
  <si>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</si>
  <si>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</si>
  <si>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</si>
  <si>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</si>
  <si>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</si>
  <si>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</si>
  <si>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</si>
  <si>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</si>
  <si>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</si>
  <si>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</si>
  <si>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</si>
  <si>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</si>
  <si>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</si>
  <si>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</si>
  <si>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</si>
  <si>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</si>
  <si>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</si>
  <si>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</si>
  <si>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</si>
  <si>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</si>
  <si>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</si>
  <si>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</si>
  <si>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</si>
  <si>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</si>
  <si>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</si>
  <si>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</si>
  <si>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</si>
  <si>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</si>
  <si>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</si>
  <si>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</si>
  <si>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</si>
  <si>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</si>
  <si>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</si>
  <si>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</si>
  <si>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</si>
  <si>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</si>
  <si>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</si>
  <si>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</si>
  <si>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</si>
  <si>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</si>
  <si>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</si>
  <si>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</si>
  <si>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</si>
  <si>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</si>
  <si>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</si>
  <si>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</si>
  <si>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</si>
  <si>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</si>
  <si>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</si>
  <si>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</si>
  <si>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</si>
  <si>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</si>
  <si>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</si>
  <si>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</si>
  <si>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</si>
  <si>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</si>
  <si>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</si>
  <si>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</si>
  <si>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</si>
  <si>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</si>
  <si>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</si>
  <si>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</si>
  <si>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</si>
  <si>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</si>
  <si>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</si>
  <si>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</si>
  <si>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</si>
  <si>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</si>
  <si>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</si>
  <si>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</si>
  <si>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</si>
  <si>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</si>
  <si>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</si>
  <si>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</si>
  <si>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</si>
  <si>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</si>
  <si>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</si>
  <si>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</si>
  <si>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</si>
  <si>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</si>
  <si>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</si>
  <si>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</si>
  <si>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</si>
  <si>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</si>
  <si>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</si>
  <si>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</si>
  <si>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</si>
  <si>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</si>
  <si>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</si>
  <si>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</si>
  <si>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</si>
  <si>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</si>
  <si>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</si>
  <si>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</si>
  <si>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</si>
  <si>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</si>
  <si>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</si>
  <si>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</si>
  <si>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</si>
  <si>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</si>
  <si>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</si>
  <si>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</si>
  <si>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</si>
  <si>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</si>
  <si>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</si>
  <si>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</si>
  <si>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</si>
  <si>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</si>
  <si>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</si>
  <si>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</si>
  <si>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</si>
  <si>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</si>
  <si>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</si>
  <si>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</si>
  <si>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</si>
  <si>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</si>
  <si>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</si>
  <si>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</si>
  <si>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</si>
  <si>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</si>
  <si>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</si>
  <si>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</si>
  <si>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</si>
  <si>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</si>
  <si>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</si>
  <si>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</si>
  <si>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</si>
  <si>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</si>
  <si>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</si>
  <si>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</si>
  <si>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</si>
  <si>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</si>
  <si>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</si>
  <si>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</si>
  <si>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</si>
  <si>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</si>
  <si>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</si>
  <si>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</si>
  <si>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</si>
  <si>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</si>
  <si>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</si>
  <si>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</si>
  <si>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</si>
  <si>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</si>
  <si>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</si>
  <si>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</si>
  <si>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</si>
  <si>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</si>
  <si>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</si>
  <si>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</si>
  <si>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</si>
  <si>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</si>
  <si>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</si>
  <si>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</si>
  <si>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</si>
  <si>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</si>
  <si>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</si>
  <si>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</si>
  <si>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</si>
  <si>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</si>
  <si>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</si>
  <si>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</si>
  <si>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</si>
  <si>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</si>
  <si>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</si>
  <si>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</si>
  <si>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</si>
  <si>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</si>
  <si>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</si>
  <si>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</si>
  <si>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</si>
  <si>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</si>
  <si>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</si>
  <si>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</si>
  <si>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</si>
  <si>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</si>
  <si>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</si>
  <si>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</si>
  <si>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</si>
  <si>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</si>
  <si>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</si>
  <si>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</si>
  <si>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</si>
  <si>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</si>
  <si>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</si>
  <si>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</si>
  <si>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</si>
  <si>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</si>
  <si>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</si>
  <si>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</si>
  <si>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</si>
  <si>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</si>
  <si>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</si>
  <si>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</si>
  <si>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</si>
  <si>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</si>
  <si>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</si>
  <si>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</si>
  <si>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</si>
  <si>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</si>
  <si>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</si>
  <si>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</si>
  <si>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</si>
  <si>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</si>
  <si>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</si>
  <si>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</si>
  <si>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</si>
  <si>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</si>
  <si>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</si>
  <si>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</si>
  <si>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</si>
  <si>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</si>
  <si>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</si>
  <si>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</si>
  <si>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</si>
  <si>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</si>
  <si>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</si>
  <si>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</si>
  <si>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</si>
  <si>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</si>
  <si>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</si>
  <si>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</si>
  <si>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</si>
  <si>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</si>
  <si>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</si>
  <si>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</si>
  <si>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</si>
  <si>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</si>
  <si>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</si>
  <si>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</si>
  <si>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</si>
  <si>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</si>
  <si>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</si>
  <si>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</si>
  <si>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</si>
  <si>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</si>
  <si>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</si>
  <si>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</si>
  <si>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</si>
  <si>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</si>
  <si>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</si>
  <si>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</si>
  <si>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</si>
  <si>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</si>
  <si>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</si>
  <si>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</si>
  <si>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</si>
  <si>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</si>
  <si>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</si>
  <si>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</si>
  <si>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</si>
  <si>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</si>
  <si>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</si>
  <si>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</si>
  <si>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</si>
  <si>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</si>
  <si>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</si>
  <si>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</si>
  <si>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</si>
  <si>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</si>
  <si>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</si>
  <si>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</si>
  <si>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</si>
  <si>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</si>
  <si>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</si>
  <si>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</si>
  <si>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</si>
  <si>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</si>
  <si>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</si>
  <si>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</si>
  <si>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</si>
  <si>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</si>
  <si>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</si>
  <si>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</si>
  <si>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</si>
  <si>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</si>
  <si>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</si>
  <si>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</si>
  <si>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</si>
  <si>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</si>
  <si>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</si>
  <si>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</si>
  <si>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</si>
  <si>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</si>
  <si>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</si>
  <si>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</si>
  <si>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</si>
  <si>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</si>
  <si>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</si>
  <si>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</si>
  <si>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</si>
  <si>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</si>
  <si>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</si>
  <si>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</si>
  <si>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</si>
  <si>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</si>
  <si>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</si>
  <si>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</si>
  <si>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</si>
  <si>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</si>
  <si>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</si>
  <si>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</si>
  <si>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</si>
  <si>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</si>
  <si>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</si>
  <si>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</si>
  <si>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</si>
  <si>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</si>
  <si>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</si>
  <si>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</si>
  <si>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</si>
  <si>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</si>
  <si>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</si>
  <si>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</si>
  <si>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</si>
  <si>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</si>
  <si>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</si>
  <si>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</si>
  <si>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</si>
  <si>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</si>
  <si>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</si>
  <si>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</si>
  <si>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</si>
  <si>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</si>
  <si>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</si>
  <si>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</si>
  <si>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</si>
  <si>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</si>
  <si>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</si>
  <si>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</si>
  <si>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</si>
  <si>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</si>
  <si>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</si>
  <si>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</si>
  <si>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</si>
  <si>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</si>
  <si>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</si>
  <si>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</si>
  <si>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</si>
  <si>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</si>
  <si>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</si>
  <si>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</si>
  <si>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</si>
  <si>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</si>
  <si>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</si>
  <si>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</si>
  <si>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</si>
  <si>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</si>
  <si>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</si>
  <si>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</si>
  <si>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</si>
  <si>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</si>
  <si>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</si>
  <si>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</si>
  <si>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</si>
  <si>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</si>
  <si>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</si>
  <si>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</si>
  <si>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</si>
  <si>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</si>
  <si>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</si>
  <si>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</si>
  <si>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</si>
  <si>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</si>
  <si>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</si>
  <si>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</si>
  <si>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</si>
  <si>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</si>
  <si>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</si>
  <si>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</si>
  <si>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</si>
  <si>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</si>
  <si>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</si>
  <si>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</si>
  <si>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</si>
  <si>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</si>
  <si>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</si>
  <si>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</si>
  <si>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</si>
  <si>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</si>
  <si>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</si>
  <si>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</si>
  <si>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</si>
  <si>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</si>
  <si>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</si>
  <si>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</si>
  <si>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</si>
  <si>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</si>
  <si>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</si>
  <si>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</si>
  <si>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</si>
  <si>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</si>
  <si>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</si>
  <si>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</si>
  <si>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</si>
  <si>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</si>
  <si>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</si>
  <si>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</si>
  <si>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</si>
  <si>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</si>
  <si>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</si>
  <si>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</si>
  <si>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</si>
  <si>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</si>
  <si>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</si>
  <si>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</si>
  <si>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</si>
  <si>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</si>
  <si>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</si>
  <si>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</si>
  <si>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</si>
  <si>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</si>
  <si>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</si>
  <si>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</si>
  <si>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</si>
  <si>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</si>
  <si>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</si>
  <si>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</si>
  <si>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</si>
  <si>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</si>
  <si>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</si>
  <si>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</si>
  <si>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</si>
  <si>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</si>
  <si>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</si>
  <si>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</si>
  <si>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</si>
  <si>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</si>
  <si>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</si>
  <si>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</si>
  <si>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</si>
  <si>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</si>
  <si>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</si>
  <si>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</si>
  <si>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</si>
  <si>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</si>
  <si>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</si>
  <si>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</si>
  <si>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</si>
  <si>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</si>
  <si>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</si>
  <si>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</si>
  <si>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</si>
  <si>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</si>
  <si>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</si>
  <si>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</si>
  <si>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</si>
  <si>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</si>
  <si>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</si>
  <si>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</si>
  <si>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</si>
  <si>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</si>
  <si>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</si>
  <si>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</si>
  <si>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</si>
  <si>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</si>
  <si>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</si>
  <si>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</si>
  <si>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</si>
  <si>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</si>
  <si>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</si>
  <si>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</si>
  <si>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</si>
  <si>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</si>
  <si>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</si>
  <si>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</si>
  <si>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</si>
  <si>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</si>
  <si>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</si>
  <si>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</si>
  <si>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</si>
  <si>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</si>
  <si>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</si>
  <si>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</si>
  <si>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</si>
  <si>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</si>
  <si>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</si>
  <si>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</si>
  <si>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</si>
  <si>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</si>
  <si>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</si>
  <si>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</si>
  <si>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</si>
  <si>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</si>
  <si>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</si>
  <si>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</si>
  <si>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</si>
  <si>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</si>
  <si>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</si>
  <si>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</si>
  <si>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</si>
  <si>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</si>
  <si>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</si>
  <si>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</si>
  <si>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</si>
  <si>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</si>
  <si>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</si>
  <si>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</si>
  <si>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</si>
  <si>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</si>
  <si>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</si>
  <si>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</si>
  <si>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</si>
  <si>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</si>
  <si>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</si>
  <si>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</si>
  <si>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</si>
  <si>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</si>
  <si>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</si>
  <si>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</si>
  <si>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</si>
  <si>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</si>
  <si>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</si>
  <si>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</si>
  <si>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</si>
  <si>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</si>
  <si>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</si>
  <si>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</si>
  <si>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</si>
  <si>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</si>
  <si>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</si>
  <si>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</si>
  <si>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</si>
  <si>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</si>
  <si>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</si>
  <si>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</si>
  <si>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</si>
  <si>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</si>
  <si>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</si>
  <si>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</si>
  <si>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</si>
  <si>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</si>
  <si>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</si>
  <si>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</si>
  <si>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</si>
  <si>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</si>
  <si>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</si>
  <si>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</si>
  <si>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</si>
  <si>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</si>
  <si>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</si>
  <si>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</si>
  <si>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</si>
  <si>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</si>
  <si>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</si>
  <si>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</si>
  <si>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</si>
  <si>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</si>
  <si>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</si>
  <si>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</si>
  <si>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</si>
  <si>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</si>
  <si>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</si>
  <si>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</si>
  <si>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</si>
  <si>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</si>
  <si>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</si>
  <si>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</si>
  <si>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</si>
  <si>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</si>
  <si>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</si>
  <si>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</si>
  <si>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</si>
  <si>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</si>
  <si>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</si>
  <si>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</si>
  <si>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</si>
  <si>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</si>
  <si>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</si>
  <si>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</si>
  <si>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</si>
  <si>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</si>
  <si>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</si>
  <si>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</si>
  <si>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</si>
  <si>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</si>
  <si>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</si>
  <si>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</si>
  <si>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</si>
  <si>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</si>
  <si>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</si>
  <si>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</si>
  <si>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</si>
  <si>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</si>
  <si>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</si>
  <si>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</si>
  <si>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</si>
  <si>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</si>
  <si>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</si>
  <si>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</si>
  <si>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</si>
  <si>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</si>
  <si>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</si>
  <si>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</si>
  <si>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</si>
  <si>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</si>
  <si>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</si>
  <si>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</si>
  <si>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</si>
  <si>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</si>
  <si>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</si>
  <si>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</si>
  <si>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</si>
  <si>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</si>
  <si>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</si>
  <si>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</si>
  <si>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</si>
  <si>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</si>
  <si>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</si>
  <si>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</si>
  <si>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</si>
  <si>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</si>
  <si>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</si>
  <si>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</si>
  <si>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</si>
  <si>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</si>
  <si>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</si>
  <si>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</si>
  <si>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</si>
  <si>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</si>
  <si>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</si>
  <si>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</si>
  <si>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</si>
  <si>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</si>
  <si>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</si>
  <si>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</si>
  <si>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</si>
  <si>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</si>
  <si>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</si>
  <si>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</si>
  <si>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</si>
  <si>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</si>
  <si>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</si>
  <si>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</si>
  <si>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</si>
  <si>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</si>
  <si>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</si>
  <si>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</si>
  <si>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</si>
  <si>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</si>
  <si>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</si>
  <si>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</si>
  <si>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</si>
  <si>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</si>
  <si>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</si>
  <si>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</si>
  <si>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</si>
  <si>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</si>
  <si>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</si>
  <si>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</si>
  <si>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</si>
  <si>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</si>
  <si>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</si>
  <si>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</si>
  <si>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</si>
  <si>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</si>
  <si>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</si>
  <si>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</si>
  <si>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</si>
  <si>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</si>
  <si>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</si>
  <si>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</si>
  <si>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</si>
  <si>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</si>
  <si>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</si>
  <si>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</si>
  <si>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</si>
  <si>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</si>
  <si>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</si>
  <si>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</si>
  <si>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</si>
  <si>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</si>
  <si>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</si>
  <si>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</si>
  <si>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</si>
  <si>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</si>
  <si>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</si>
  <si>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</si>
  <si>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</si>
  <si>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</si>
  <si>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</si>
  <si>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</si>
  <si>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</si>
  <si>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</si>
  <si>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</si>
  <si>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</si>
  <si>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</si>
  <si>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</si>
  <si>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</si>
  <si>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</si>
  <si>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</si>
  <si>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</si>
  <si>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</si>
  <si>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</si>
  <si>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</si>
  <si>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</si>
  <si>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</si>
  <si>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</si>
  <si>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</si>
  <si>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</si>
  <si>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</si>
  <si>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</si>
  <si>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</si>
  <si>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</si>
  <si>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</si>
  <si>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</si>
  <si>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</si>
  <si>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</si>
  <si>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</si>
  <si>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</si>
  <si>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</si>
  <si>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</si>
  <si>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</si>
  <si>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</si>
  <si>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</si>
  <si>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</si>
  <si>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</si>
  <si>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</si>
  <si>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</si>
  <si>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</si>
  <si>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</si>
  <si>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</si>
  <si>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</si>
  <si>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</si>
  <si>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</si>
  <si>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</si>
  <si>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</si>
  <si>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</si>
  <si>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</si>
  <si>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</si>
  <si>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</si>
  <si>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</si>
  <si>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</si>
  <si>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</si>
  <si>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</si>
  <si>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</si>
  <si>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</si>
  <si>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</si>
  <si>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</si>
  <si>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</si>
  <si>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</si>
  <si>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</si>
  <si>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</si>
  <si>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</si>
  <si>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</si>
  <si>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</si>
  <si>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</si>
  <si>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</si>
  <si>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</si>
  <si>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</si>
  <si>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</si>
  <si>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</si>
  <si>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</si>
  <si>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</si>
  <si>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</si>
  <si>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</si>
  <si>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</si>
  <si>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</si>
  <si>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</si>
  <si>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</si>
  <si>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</si>
  <si>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</si>
  <si>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</si>
  <si>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</si>
  <si>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</si>
  <si>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</si>
  <si>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</si>
  <si>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</si>
  <si>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</si>
  <si>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</si>
  <si>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</si>
  <si>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</si>
  <si>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</si>
  <si>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</si>
  <si>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</si>
  <si>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</si>
  <si>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</si>
  <si>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</si>
  <si>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</si>
  <si>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</si>
  <si>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</si>
  <si>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</si>
  <si>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</si>
  <si>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</si>
  <si>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</si>
  <si>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</si>
  <si>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</si>
  <si>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</si>
  <si>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</si>
  <si>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</si>
  <si>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</si>
  <si>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</si>
  <si>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</si>
  <si>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</si>
  <si>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</si>
  <si>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</si>
  <si>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</si>
  <si>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</si>
  <si>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</si>
  <si>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</si>
  <si>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</si>
  <si>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</si>
  <si>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</si>
  <si>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</si>
  <si>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</si>
  <si>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</si>
  <si>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</si>
  <si>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</si>
  <si>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</si>
  <si>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</si>
  <si>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</si>
  <si>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</si>
  <si>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</si>
  <si>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</si>
  <si>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</si>
  <si>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</si>
  <si>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</si>
  <si>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</si>
  <si>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</si>
  <si>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</si>
  <si>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</si>
  <si>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</si>
  <si>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</si>
  <si>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</si>
  <si>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</si>
  <si>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</si>
  <si>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</si>
  <si>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</si>
  <si>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</si>
  <si>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</si>
  <si>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</si>
  <si>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</si>
  <si>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</si>
  <si>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</si>
  <si>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</si>
  <si>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</si>
  <si>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</si>
  <si>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</si>
  <si>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</si>
  <si>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</si>
  <si>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</si>
  <si>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</si>
  <si>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</si>
  <si>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</si>
  <si>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</si>
  <si>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</si>
  <si>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</si>
  <si>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</si>
  <si>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</si>
  <si>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</si>
  <si>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</si>
  <si>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</si>
  <si>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</si>
  <si>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</si>
  <si>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</si>
  <si>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</si>
  <si>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</si>
  <si>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</si>
  <si>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</si>
  <si>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</si>
  <si>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</si>
  <si>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</si>
  <si>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</si>
  <si>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</si>
  <si>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</si>
  <si>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</si>
  <si>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</si>
  <si>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</si>
  <si>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</si>
  <si>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</si>
  <si>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</si>
  <si>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</si>
  <si>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</si>
  <si>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</si>
  <si>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</si>
  <si>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</si>
  <si>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</si>
  <si>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</si>
  <si>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</si>
  <si>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</si>
  <si>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</si>
  <si>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</si>
  <si>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</si>
  <si>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</si>
  <si>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</si>
  <si>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</si>
  <si>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</si>
  <si>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</si>
  <si>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</si>
  <si>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</si>
  <si>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</si>
  <si>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</si>
  <si>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</si>
  <si>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</si>
  <si>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</si>
  <si>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</si>
  <si>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</si>
  <si>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</si>
  <si>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</si>
  <si>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</si>
  <si>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</si>
  <si>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</si>
  <si>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</si>
  <si>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</si>
  <si>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</si>
  <si>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</si>
  <si>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</si>
  <si>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</si>
  <si>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</si>
  <si>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</si>
  <si>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</si>
  <si>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</si>
  <si>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</si>
  <si>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</si>
  <si>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</si>
  <si>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</si>
  <si>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</si>
  <si>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</si>
  <si>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</si>
  <si>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</si>
  <si>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</si>
  <si>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</si>
  <si>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</si>
  <si>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</si>
  <si>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</si>
  <si>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</si>
  <si>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</si>
  <si>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</si>
  <si>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</si>
  <si>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</si>
  <si>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</si>
  <si>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</si>
  <si>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</si>
  <si>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</si>
  <si>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</si>
  <si>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</si>
  <si>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</si>
  <si>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</si>
  <si>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</si>
  <si>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</si>
  <si>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</si>
  <si>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</si>
  <si>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</si>
  <si>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</si>
  <si>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</si>
  <si>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</si>
  <si>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</si>
  <si>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</si>
  <si>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</si>
  <si>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</si>
  <si>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</si>
  <si>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</si>
  <si>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</si>
  <si>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</si>
  <si>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</si>
  <si>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</si>
  <si>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</si>
  <si>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</si>
  <si>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</si>
  <si>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</si>
  <si>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</si>
  <si>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</si>
  <si>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</si>
  <si>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</si>
  <si>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</si>
  <si>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</si>
  <si>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</si>
  <si>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</si>
  <si>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</si>
  <si>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</si>
  <si>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</si>
  <si>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</si>
  <si>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</si>
  <si>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</si>
  <si>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</si>
  <si>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</si>
  <si>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</si>
  <si>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</si>
  <si>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</si>
  <si>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</si>
  <si>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</si>
  <si>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</si>
  <si>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</si>
  <si>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</si>
  <si>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</si>
  <si>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</si>
  <si>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</si>
  <si>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</si>
  <si>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</si>
  <si>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</si>
  <si>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</si>
  <si>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</si>
  <si>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</si>
  <si>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</si>
  <si>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</si>
  <si>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</si>
  <si>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</si>
  <si>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</si>
  <si>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</si>
  <si>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</si>
  <si>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</si>
  <si>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</si>
  <si>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</si>
  <si>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</si>
  <si>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</si>
  <si>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</si>
  <si>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</si>
  <si>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</si>
  <si>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</si>
  <si>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</si>
  <si>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</si>
  <si>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</si>
  <si>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</si>
  <si>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</si>
  <si>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</si>
  <si>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</si>
  <si>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</si>
  <si>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</si>
  <si>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</si>
  <si>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</si>
  <si>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</si>
  <si>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</si>
  <si>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</si>
  <si>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</si>
  <si>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</si>
  <si>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</si>
  <si>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</si>
  <si>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</si>
  <si>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</si>
  <si>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</si>
  <si>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</si>
  <si>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</si>
  <si>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</si>
  <si>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</si>
  <si>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</si>
  <si>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</si>
  <si>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</si>
  <si>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</si>
  <si>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</si>
  <si>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</si>
  <si>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</si>
  <si>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</si>
  <si>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</si>
  <si>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</si>
  <si>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</si>
  <si>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</si>
  <si>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</si>
  <si>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</si>
  <si>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</si>
  <si>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</si>
  <si>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</si>
  <si>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</si>
  <si>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</si>
  <si>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</si>
  <si>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</si>
  <si>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</si>
  <si>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</si>
  <si>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</si>
  <si>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</si>
  <si>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</si>
  <si>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</si>
  <si>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</si>
  <si>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</si>
  <si>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</si>
  <si>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</si>
  <si>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</si>
  <si>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</si>
  <si>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</si>
  <si>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</si>
  <si>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</si>
  <si>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</si>
  <si>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</si>
  <si>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</si>
  <si>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</si>
  <si>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</si>
  <si>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</si>
  <si>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</si>
  <si>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</si>
  <si>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</si>
  <si>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</si>
  <si>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</si>
  <si>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</si>
  <si>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</si>
  <si>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</si>
  <si>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</si>
  <si>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</si>
  <si>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</si>
  <si>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</si>
  <si>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</si>
  <si>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</si>
  <si>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</si>
  <si>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</si>
  <si>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</si>
  <si>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</si>
  <si>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</si>
  <si>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</si>
  <si>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</si>
  <si>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</si>
  <si>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</si>
  <si>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</si>
  <si>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</si>
  <si>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</si>
  <si>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</si>
  <si>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</si>
  <si>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</si>
  <si>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</si>
  <si>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</si>
  <si>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</si>
  <si>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</si>
  <si>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</si>
  <si>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</si>
  <si>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</si>
  <si>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</si>
  <si>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</si>
  <si>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</si>
  <si>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</si>
  <si>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</si>
  <si>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</si>
  <si>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</si>
  <si>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</si>
  <si>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</si>
  <si>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</si>
  <si>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</si>
  <si>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</si>
  <si>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</si>
  <si>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</si>
  <si>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</si>
  <si>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</si>
  <si>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</si>
  <si>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</si>
  <si>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</si>
  <si>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</si>
  <si>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</si>
  <si>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</si>
  <si>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</si>
  <si>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</si>
  <si>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</si>
  <si>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</si>
  <si>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</si>
  <si>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</si>
  <si>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</si>
  <si>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</si>
  <si>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</si>
  <si>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</si>
  <si>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</si>
  <si>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</si>
  <si>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</si>
  <si>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</si>
  <si>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</si>
  <si>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</si>
  <si>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</si>
  <si>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</si>
  <si>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</si>
  <si>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</si>
  <si>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</si>
  <si>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</si>
  <si>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</si>
  <si>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</si>
  <si>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</si>
  <si>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</si>
  <si>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</si>
  <si>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</si>
  <si>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</si>
  <si>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</si>
  <si>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</si>
  <si>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</si>
  <si>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</si>
  <si>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</si>
  <si>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</si>
  <si>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</si>
  <si>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</si>
  <si>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</si>
  <si>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</si>
  <si>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</si>
  <si>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</si>
  <si>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</si>
  <si>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</si>
  <si>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</si>
  <si>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</si>
  <si>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</si>
  <si>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</si>
  <si>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</si>
  <si>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</si>
  <si>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</si>
  <si>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</si>
  <si>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</si>
  <si>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</si>
  <si>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</si>
  <si>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</si>
  <si>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</si>
  <si>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</si>
  <si>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</si>
  <si>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</si>
  <si>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</si>
  <si>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</si>
  <si>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</si>
  <si>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</si>
  <si>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</si>
  <si>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</si>
  <si>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</si>
  <si>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</si>
  <si>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</si>
  <si>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</si>
  <si>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</si>
  <si>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</si>
  <si>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</si>
  <si>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</si>
  <si>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</si>
  <si>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</si>
  <si>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</si>
  <si>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</si>
  <si>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</si>
  <si>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</si>
  <si>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</si>
  <si>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</si>
  <si>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</si>
  <si>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</si>
  <si>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</si>
  <si>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</si>
  <si>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</si>
  <si>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</si>
  <si>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</si>
  <si>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</si>
  <si>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</si>
  <si>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</si>
  <si>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</si>
  <si>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</si>
  <si>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</si>
  <si>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</si>
  <si>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</si>
  <si>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</si>
  <si>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</si>
  <si>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</si>
  <si>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</si>
  <si>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</si>
  <si>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</si>
  <si>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</si>
  <si>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</si>
  <si>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</si>
  <si>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</si>
  <si>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</si>
  <si>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</si>
  <si>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</si>
  <si>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</si>
  <si>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</si>
  <si>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</si>
  <si>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</si>
  <si>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</si>
  <si>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</si>
  <si>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</si>
  <si>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</si>
  <si>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</si>
  <si>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</si>
  <si>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</si>
  <si>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</si>
  <si>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</si>
  <si>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</si>
  <si>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</si>
  <si>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</si>
  <si>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</si>
  <si>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</si>
  <si>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</si>
  <si>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</si>
  <si>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</si>
  <si>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</si>
  <si>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</si>
  <si>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</si>
  <si>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</si>
  <si>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</si>
  <si>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</si>
  <si>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</si>
  <si>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</si>
  <si>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</si>
  <si>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</si>
  <si>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</si>
  <si>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</si>
  <si>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</si>
  <si>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</si>
  <si>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</si>
  <si>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</si>
  <si>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</si>
  <si>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</si>
  <si>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</si>
  <si>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</si>
  <si>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</si>
  <si>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</si>
  <si>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</si>
  <si>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</si>
  <si>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</si>
  <si>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</si>
  <si>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</si>
  <si>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</si>
  <si>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</si>
  <si>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</si>
  <si>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</si>
  <si>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</si>
  <si>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</si>
  <si>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</si>
  <si>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</si>
  <si>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</si>
  <si>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</si>
  <si>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</si>
  <si>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</si>
  <si>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</si>
  <si>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</si>
  <si>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</si>
  <si>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</si>
  <si>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</si>
  <si>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</si>
  <si>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</si>
  <si>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</si>
  <si>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</si>
  <si>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</si>
  <si>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</si>
  <si>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</si>
  <si>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</si>
  <si>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</si>
  <si>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</si>
  <si>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</si>
  <si>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</si>
  <si>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</si>
  <si>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</si>
  <si>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</si>
  <si>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</si>
  <si>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</si>
  <si>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</si>
  <si>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</si>
  <si>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</si>
  <si>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</si>
  <si>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</si>
  <si>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</si>
  <si>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</si>
  <si>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</si>
  <si>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</si>
  <si>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</si>
  <si>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</si>
  <si>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</si>
  <si>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</si>
  <si>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</si>
  <si>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</si>
  <si>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</si>
  <si>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</si>
  <si>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</si>
  <si>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</si>
  <si>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</si>
  <si>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</si>
  <si>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</si>
  <si>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</si>
  <si>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</si>
  <si>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</si>
  <si>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</si>
  <si>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</si>
  <si>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</si>
  <si>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</si>
  <si>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</si>
  <si>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</si>
  <si>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</si>
  <si>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</si>
  <si>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</si>
  <si>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</si>
  <si>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</si>
  <si>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</si>
  <si>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</si>
  <si>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</si>
  <si>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</si>
  <si>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</si>
  <si>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</si>
  <si>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</si>
  <si>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</si>
  <si>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</si>
  <si>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</si>
  <si>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</si>
  <si>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</si>
  <si>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</si>
  <si>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</si>
  <si>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</si>
  <si>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</si>
  <si>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</si>
  <si>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</si>
  <si>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</si>
  <si>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</si>
  <si>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</si>
  <si>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</si>
  <si>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</si>
  <si>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</si>
  <si>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</si>
  <si>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</si>
  <si>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</si>
  <si>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</si>
  <si>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</si>
  <si>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</si>
  <si>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</si>
  <si>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</si>
  <si>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</si>
  <si>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</si>
  <si>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</si>
  <si>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</si>
  <si>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</si>
  <si>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</si>
  <si>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</si>
  <si>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</si>
  <si>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</si>
  <si>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</si>
  <si>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</si>
  <si>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</si>
  <si>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</si>
  <si>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</si>
  <si>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</si>
  <si>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</si>
  <si>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</si>
  <si>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</si>
  <si>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</si>
  <si>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</si>
  <si>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</si>
  <si>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</si>
  <si>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</si>
  <si>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</si>
  <si>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</si>
  <si>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</si>
  <si>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</si>
  <si>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</si>
  <si>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</si>
  <si>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</si>
  <si>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</si>
  <si>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</si>
  <si>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</si>
  <si>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</si>
  <si>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</si>
  <si>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</si>
  <si>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</si>
  <si>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</si>
  <si>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</si>
  <si>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</si>
  <si>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</si>
  <si>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</si>
  <si>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</si>
  <si>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</si>
  <si>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</si>
  <si>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</si>
  <si>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</si>
  <si>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</si>
  <si>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</si>
  <si>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</si>
  <si>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</si>
  <si>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</si>
  <si>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</si>
  <si>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</si>
  <si>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</si>
  <si>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</si>
  <si>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</si>
  <si>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</si>
  <si>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</si>
  <si>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</si>
  <si>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</si>
  <si>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</si>
  <si>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</si>
  <si>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</si>
  <si>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</si>
  <si>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</si>
  <si>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</si>
  <si>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</si>
  <si>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</si>
  <si>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</si>
  <si>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</si>
  <si>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</si>
  <si>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</si>
  <si>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</si>
  <si>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</si>
  <si>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</si>
  <si>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</si>
  <si>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</si>
  <si>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</si>
  <si>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</si>
  <si>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</si>
  <si>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</si>
  <si>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</si>
  <si>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</si>
  <si>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</si>
  <si>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</si>
  <si>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</si>
  <si>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</si>
  <si>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</si>
  <si>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</si>
  <si>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</si>
  <si>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</si>
  <si>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</si>
  <si>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</si>
  <si>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</si>
  <si>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</si>
  <si>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</si>
  <si>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</si>
  <si>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</si>
  <si>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</si>
  <si>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</si>
  <si>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</si>
  <si>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</si>
  <si>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</si>
  <si>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</si>
  <si>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</si>
  <si>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</si>
  <si>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</si>
  <si>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</si>
  <si>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</si>
  <si>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</si>
  <si>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</si>
  <si>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</si>
  <si>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</si>
  <si>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</si>
  <si>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</si>
  <si>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</si>
  <si>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</si>
  <si>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</si>
  <si>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</si>
  <si>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</si>
  <si>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</si>
  <si>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</si>
  <si>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</si>
  <si>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</si>
  <si>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</si>
  <si>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</si>
  <si>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</si>
  <si>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</si>
  <si>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</si>
  <si>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</si>
  <si>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</si>
  <si>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</si>
  <si>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</si>
  <si>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</si>
  <si>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</si>
  <si>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</si>
  <si>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</si>
  <si>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</si>
  <si>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</si>
  <si>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</si>
  <si>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</si>
  <si>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</si>
  <si>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</si>
  <si>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</si>
  <si>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</si>
  <si>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</si>
  <si>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</si>
  <si>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</si>
  <si>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</si>
  <si>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</si>
  <si>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</si>
  <si>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</si>
  <si>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</si>
  <si>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</si>
  <si>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</si>
  <si>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</si>
  <si>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</si>
  <si>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</si>
  <si>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</si>
  <si>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</si>
  <si>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</si>
  <si>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</si>
  <si>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</si>
  <si>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</si>
  <si>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</si>
  <si>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</si>
  <si>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</si>
  <si>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</si>
  <si>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</si>
  <si>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</si>
  <si>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</si>
  <si>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</si>
  <si>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</si>
  <si>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</si>
  <si>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</si>
  <si>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</si>
  <si>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</si>
  <si>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</si>
  <si>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</si>
  <si>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</si>
  <si>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</si>
  <si>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</si>
  <si>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</si>
  <si>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</si>
  <si>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</si>
  <si>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</si>
  <si>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</si>
  <si>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</si>
  <si>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</si>
  <si>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</si>
  <si>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</si>
  <si>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</si>
  <si>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</si>
  <si>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</si>
  <si>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</si>
  <si>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</si>
  <si>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</si>
  <si>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</si>
  <si>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</si>
  <si>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</si>
  <si>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</si>
  <si>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</si>
  <si>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</si>
  <si>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</si>
  <si>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</si>
  <si>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</si>
  <si>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</si>
  <si>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</si>
  <si>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</si>
  <si>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</si>
  <si>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</si>
  <si>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</si>
  <si>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</si>
  <si>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</si>
  <si>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</si>
  <si>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</si>
  <si>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</si>
  <si>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</si>
  <si>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</si>
  <si>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</si>
  <si>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</si>
  <si>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</si>
  <si>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</si>
  <si>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</si>
  <si>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</si>
  <si>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</si>
  <si>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</si>
  <si>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</si>
  <si>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</si>
  <si>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</si>
  <si>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</si>
  <si>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</si>
  <si>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</si>
  <si>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</si>
  <si>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</si>
  <si>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</si>
  <si>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</si>
  <si>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</si>
  <si>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</si>
  <si>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</si>
  <si>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</si>
  <si>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</si>
  <si>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</si>
  <si>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</si>
  <si>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</si>
  <si>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</si>
  <si>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</si>
  <si>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</si>
  <si>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</si>
  <si>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</si>
  <si>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</si>
  <si>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</si>
  <si>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</si>
  <si>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</si>
  <si>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</si>
  <si>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</si>
  <si>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</si>
  <si>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</si>
  <si>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</si>
  <si>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</si>
  <si>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</si>
  <si>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</si>
  <si>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</si>
  <si>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</si>
  <si>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</si>
  <si>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</si>
  <si>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</si>
  <si>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</si>
  <si>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</si>
  <si>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</si>
  <si>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</si>
  <si>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</si>
  <si>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</si>
  <si>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</si>
  <si>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</si>
  <si>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</si>
  <si>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</si>
  <si>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</si>
  <si>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</si>
  <si>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</si>
  <si>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</si>
  <si>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</si>
  <si>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</si>
  <si>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</si>
  <si>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</si>
  <si>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</si>
  <si>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</si>
  <si>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</si>
  <si>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</si>
  <si>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</si>
  <si>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</si>
  <si>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</si>
  <si>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</si>
  <si>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</si>
  <si>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</si>
  <si>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</si>
  <si>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</si>
  <si>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</si>
  <si>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</si>
  <si>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</si>
  <si>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</si>
  <si>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</si>
  <si>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</si>
  <si>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</si>
  <si>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</si>
  <si>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</si>
  <si>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</si>
  <si>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</si>
  <si>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</si>
  <si>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</si>
  <si>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</si>
  <si>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</si>
  <si>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</si>
  <si>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</si>
  <si>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</si>
  <si>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</si>
  <si>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</si>
  <si>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</si>
  <si>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</si>
  <si>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</si>
  <si>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</si>
  <si>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</si>
  <si>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</si>
  <si>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</si>
  <si>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</si>
  <si>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</si>
  <si>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</si>
  <si>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</si>
  <si>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</si>
  <si>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</si>
  <si>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</si>
  <si>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</si>
  <si>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</si>
  <si>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</si>
  <si>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</si>
  <si>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</si>
  <si>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</si>
  <si>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</si>
  <si>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</si>
  <si>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</si>
  <si>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</si>
  <si>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</si>
  <si>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</si>
  <si>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</si>
  <si>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</si>
  <si>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</si>
  <si>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</si>
  <si>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</si>
  <si>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</si>
  <si>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</si>
  <si>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</si>
  <si>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</si>
  <si>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</si>
  <si>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</si>
  <si>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</si>
  <si>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</si>
  <si>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</si>
  <si>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</si>
  <si>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</si>
  <si>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</si>
  <si>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</si>
  <si>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</si>
  <si>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</si>
  <si>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</si>
  <si>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</si>
  <si>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</si>
  <si>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</si>
  <si>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</si>
  <si>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</si>
  <si>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</si>
  <si>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</si>
  <si>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</si>
  <si>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</si>
  <si>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</si>
  <si>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</si>
  <si>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</si>
  <si>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</si>
  <si>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</si>
  <si>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</si>
  <si>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</si>
  <si>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</si>
  <si>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</si>
  <si>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</si>
  <si>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</si>
  <si>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</si>
  <si>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</si>
  <si>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</si>
  <si>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</si>
  <si>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</si>
  <si>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</si>
  <si>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</si>
  <si>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</si>
  <si>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</si>
  <si>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</si>
  <si>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</si>
  <si>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</si>
  <si>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</si>
  <si>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</si>
  <si>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</si>
  <si>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</si>
  <si>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</si>
  <si>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</si>
  <si>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</si>
  <si>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</si>
  <si>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</si>
  <si>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</si>
  <si>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</si>
  <si>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</si>
  <si>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</si>
  <si>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</si>
  <si>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</si>
  <si>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</si>
  <si>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</si>
  <si>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</si>
  <si>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</si>
  <si>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</si>
  <si>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</si>
  <si>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</si>
  <si>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</si>
  <si>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</si>
  <si>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</si>
  <si>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</si>
  <si>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</si>
  <si>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</si>
  <si>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</si>
  <si>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</si>
  <si>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</si>
  <si>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</si>
  <si>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</si>
  <si>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</si>
  <si>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</si>
  <si>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</si>
  <si>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</si>
  <si>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</si>
  <si>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</si>
  <si>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</si>
  <si>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</si>
  <si>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</si>
  <si>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</si>
  <si>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</si>
  <si>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</si>
  <si>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</si>
  <si>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</si>
  <si>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</si>
  <si>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</si>
  <si>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</si>
  <si>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</si>
  <si>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</si>
  <si>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</si>
  <si>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</si>
  <si>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</si>
  <si>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</si>
  <si>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</si>
  <si>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</si>
  <si>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</si>
  <si>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</si>
  <si>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</si>
  <si>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</si>
  <si>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</si>
  <si>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</si>
  <si>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</si>
  <si>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</si>
  <si>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</si>
  <si>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</si>
  <si>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</si>
  <si>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</si>
  <si>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</si>
  <si>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</si>
  <si>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</si>
  <si>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</si>
  <si>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</si>
  <si>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</si>
  <si>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</si>
  <si>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</si>
  <si>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</si>
  <si>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</si>
  <si>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</si>
  <si>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</si>
  <si>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</si>
  <si>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</si>
  <si>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</si>
  <si>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</si>
  <si>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</si>
  <si>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</si>
  <si>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</si>
  <si>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</si>
  <si>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</si>
  <si>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</si>
  <si>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</si>
  <si>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</si>
  <si>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</si>
  <si>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</si>
  <si>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</si>
  <si>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</si>
  <si>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</si>
  <si>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</si>
  <si>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</si>
  <si>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</si>
  <si>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</si>
  <si>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</si>
  <si>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</si>
  <si>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</si>
  <si>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</si>
  <si>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</si>
  <si>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</si>
  <si>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</si>
  <si>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</si>
  <si>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</si>
  <si>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</si>
  <si>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</si>
  <si>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</si>
  <si>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</si>
  <si>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</si>
  <si>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</si>
  <si>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</si>
  <si>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</si>
  <si>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</si>
  <si>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</si>
  <si>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</si>
  <si>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</si>
  <si>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</si>
  <si>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</si>
  <si>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</si>
  <si>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</si>
  <si>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</si>
  <si>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</si>
  <si>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</si>
  <si>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</si>
  <si>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</si>
  <si>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</si>
  <si>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</si>
  <si>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</si>
  <si>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</si>
  <si>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</si>
  <si>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</si>
  <si>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</si>
  <si>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</si>
  <si>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</si>
  <si>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</si>
  <si>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</si>
  <si>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</si>
  <si>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</si>
  <si>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</si>
  <si>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</si>
  <si>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</si>
  <si>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</si>
  <si>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</si>
  <si>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</si>
  <si>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</si>
  <si>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</si>
  <si>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</si>
  <si>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</si>
  <si>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</si>
  <si>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</si>
  <si>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</si>
  <si>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</si>
  <si>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</si>
  <si>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</si>
  <si>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</si>
  <si>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</si>
  <si>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</si>
  <si>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</si>
  <si>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</si>
  <si>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</si>
  <si>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</si>
  <si>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</si>
  <si>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</si>
  <si>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</si>
  <si>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</si>
  <si>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</si>
  <si>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</si>
  <si>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</si>
  <si>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</si>
  <si>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</si>
  <si>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</si>
  <si>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</si>
  <si>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</si>
  <si>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</si>
  <si>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</si>
  <si>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</si>
  <si>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</si>
  <si>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</si>
  <si>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</si>
  <si>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</si>
  <si>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</si>
  <si>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</si>
  <si>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</si>
  <si>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</si>
  <si>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</si>
  <si>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</si>
  <si>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</si>
  <si>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</si>
  <si>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</si>
  <si>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</si>
  <si>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</si>
  <si>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</si>
  <si>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</si>
  <si>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</si>
  <si>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</si>
  <si>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</si>
  <si>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</si>
  <si>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</si>
  <si>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</si>
  <si>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</si>
  <si>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</si>
  <si>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</si>
  <si>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</si>
  <si>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</si>
  <si>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</si>
  <si>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</si>
  <si>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</si>
  <si>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</si>
  <si>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</si>
  <si>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</si>
  <si>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</si>
  <si>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</si>
  <si>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</si>
  <si>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</si>
  <si>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</si>
  <si>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</si>
  <si>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</si>
  <si>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</si>
  <si>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</si>
  <si>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</si>
  <si>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</si>
  <si>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</si>
  <si>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</si>
  <si>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</si>
  <si>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</si>
  <si>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</si>
  <si>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</si>
  <si>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</si>
  <si>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</si>
  <si>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</si>
  <si>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</si>
  <si>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</si>
  <si>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</si>
  <si>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</si>
  <si>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</si>
  <si>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</si>
  <si>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</si>
  <si>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</si>
  <si>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</si>
  <si>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</si>
  <si>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</si>
  <si>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</si>
  <si>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</si>
  <si>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</si>
  <si>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</si>
  <si>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</si>
  <si>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</si>
  <si>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</si>
  <si>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</si>
  <si>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</si>
  <si>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</si>
  <si>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</si>
  <si>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</si>
  <si>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</si>
  <si>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</si>
  <si>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</si>
  <si>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</si>
  <si>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</si>
  <si>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</si>
  <si>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</si>
  <si>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</si>
  <si>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</si>
  <si>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</si>
  <si>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</si>
  <si>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</si>
  <si>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</si>
  <si>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</si>
  <si>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</si>
  <si>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</si>
  <si>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</si>
  <si>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</si>
  <si>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</si>
  <si>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</si>
  <si>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</si>
  <si>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</si>
  <si>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</si>
  <si>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</si>
  <si>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</si>
  <si>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</si>
  <si>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</si>
  <si>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</si>
  <si>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</si>
  <si>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</si>
  <si>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</si>
  <si>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</si>
  <si>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</si>
  <si>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</si>
  <si>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</si>
  <si>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</si>
  <si>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</si>
  <si>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</si>
  <si>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</si>
  <si>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</si>
  <si>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</si>
  <si>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</si>
  <si>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</si>
  <si>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</si>
  <si>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</si>
  <si>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</si>
  <si>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</si>
  <si>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</si>
  <si>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</si>
  <si>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</si>
  <si>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</si>
  <si>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</si>
  <si>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</si>
  <si>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</si>
  <si>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</si>
  <si>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</si>
  <si>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</si>
  <si>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</si>
  <si>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</si>
  <si>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</si>
  <si>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</si>
  <si>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</si>
  <si>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</si>
  <si>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</si>
  <si>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</si>
  <si>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</si>
  <si>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</si>
  <si>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</si>
  <si>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</si>
  <si>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</si>
  <si>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</si>
  <si>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</si>
  <si>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</si>
  <si>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</si>
  <si>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</si>
  <si>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</si>
  <si>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</si>
  <si>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</si>
  <si>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</si>
  <si>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</si>
  <si>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</si>
  <si>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</si>
  <si>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</si>
  <si>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</si>
  <si>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</si>
  <si>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</si>
  <si>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</si>
  <si>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</si>
  <si>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</si>
  <si>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</si>
  <si>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</si>
  <si>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</si>
  <si>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</si>
  <si>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</si>
  <si>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</si>
  <si>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</si>
  <si>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</si>
  <si>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</si>
  <si>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</si>
  <si>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</si>
  <si>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</si>
  <si>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</si>
  <si>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</si>
  <si>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</si>
  <si>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</si>
  <si>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</si>
  <si>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</si>
  <si>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</si>
  <si>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</si>
  <si>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</si>
  <si>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</si>
  <si>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</si>
  <si>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</si>
  <si>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</si>
  <si>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</si>
  <si>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</si>
  <si>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</si>
  <si>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</si>
  <si>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</si>
  <si>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</si>
  <si>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</si>
  <si>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</si>
  <si>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</si>
  <si>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</si>
  <si>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</si>
  <si>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</si>
  <si>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</si>
  <si>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</si>
  <si>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</si>
  <si>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</si>
  <si>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</si>
  <si>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</si>
  <si>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</si>
  <si>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</si>
  <si>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</si>
  <si>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</si>
  <si>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</si>
  <si>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</si>
  <si>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</si>
  <si>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</si>
  <si>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</si>
  <si>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</si>
  <si>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</si>
  <si>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</si>
  <si>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</si>
  <si>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</si>
  <si>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</si>
  <si>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</si>
  <si>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</si>
  <si>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</si>
  <si>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</si>
  <si>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</si>
  <si>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</si>
  <si>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</si>
  <si>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</si>
  <si>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</si>
  <si>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</si>
  <si>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</si>
  <si>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</si>
  <si>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</si>
  <si>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</si>
  <si>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</si>
  <si>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</si>
  <si>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</si>
  <si>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</si>
  <si>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</si>
  <si>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</si>
  <si>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</si>
  <si>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</si>
  <si>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</si>
  <si>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</si>
  <si>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</si>
  <si>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</si>
  <si>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</si>
  <si>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</si>
  <si>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</si>
  <si>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</si>
  <si>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</si>
  <si>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</si>
  <si>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</si>
  <si>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</si>
  <si>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</si>
  <si>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</si>
  <si>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</si>
  <si>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</si>
  <si>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</si>
  <si>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</si>
  <si>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</si>
  <si>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</si>
  <si>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</si>
  <si>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</si>
  <si>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</si>
  <si>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</si>
  <si>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</si>
  <si>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</si>
  <si>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</si>
  <si>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</si>
  <si>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</si>
  <si>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</si>
  <si>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</si>
  <si>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</si>
  <si>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</si>
  <si>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</si>
  <si>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</si>
  <si>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</si>
  <si>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</si>
  <si>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</si>
  <si>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</si>
  <si>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</si>
  <si>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</si>
  <si>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</si>
  <si>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</si>
  <si>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</si>
  <si>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</si>
  <si>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</si>
  <si>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</si>
  <si>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</si>
  <si>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</si>
  <si>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</si>
  <si>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</si>
  <si>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</si>
  <si>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</si>
  <si>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</si>
  <si>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</si>
  <si>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</si>
  <si>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</si>
  <si>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</si>
  <si>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</si>
  <si>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</si>
  <si>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</si>
  <si>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</si>
  <si>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</si>
  <si>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</si>
  <si>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</si>
  <si>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</si>
  <si>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</si>
  <si>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</si>
  <si>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</si>
  <si>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</si>
  <si>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</si>
  <si>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</si>
  <si>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</si>
  <si>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</si>
  <si>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</si>
  <si>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</si>
  <si>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</si>
  <si>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</si>
  <si>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</si>
  <si>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</si>
  <si>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</si>
  <si>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</si>
  <si>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</si>
  <si>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</si>
  <si>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</si>
  <si>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</si>
  <si>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</si>
  <si>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</si>
  <si>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</si>
  <si>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</si>
  <si>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</si>
  <si>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</si>
  <si>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</si>
  <si>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</si>
  <si>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</si>
  <si>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</si>
  <si>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</si>
  <si>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</si>
  <si>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</si>
  <si>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</si>
  <si>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</si>
  <si>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</si>
  <si>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</si>
  <si>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</si>
  <si>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</si>
  <si>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</si>
  <si>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</si>
  <si>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</si>
  <si>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</si>
  <si>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</si>
  <si>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</si>
  <si>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</si>
  <si>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</si>
  <si>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</si>
  <si>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</si>
  <si>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</si>
  <si>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</si>
  <si>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</si>
  <si>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</si>
  <si>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</si>
  <si>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</si>
  <si>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</si>
  <si>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</si>
  <si>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</si>
  <si>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</si>
  <si>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</si>
  <si>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</si>
  <si>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</si>
  <si>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</si>
  <si>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</si>
  <si>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</si>
  <si>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</si>
  <si>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</si>
  <si>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</si>
  <si>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</si>
  <si>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</si>
  <si>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</si>
  <si>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</si>
  <si>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</si>
  <si>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</si>
  <si>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</si>
  <si>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</si>
  <si>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</si>
  <si>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</si>
  <si>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</si>
  <si>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</si>
  <si>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</si>
  <si>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</si>
  <si>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</si>
  <si>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</si>
  <si>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</si>
  <si>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</si>
  <si>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</si>
  <si>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</si>
  <si>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</si>
  <si>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</si>
  <si>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</si>
  <si>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</si>
  <si>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</si>
  <si>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</si>
  <si>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</si>
  <si>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</si>
  <si>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</si>
  <si>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</si>
  <si>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</si>
  <si>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</si>
  <si>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</si>
  <si>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</si>
  <si>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</si>
  <si>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</si>
  <si>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</si>
  <si>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</si>
  <si>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</si>
  <si>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</si>
  <si>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</si>
  <si>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</si>
  <si>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</si>
  <si>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</si>
  <si>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</si>
  <si>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</si>
  <si>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</si>
  <si>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</si>
  <si>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</si>
  <si>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</si>
  <si>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</si>
  <si>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</si>
  <si>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</si>
  <si>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</si>
  <si>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</si>
  <si>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</si>
  <si>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</si>
  <si>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</si>
  <si>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</si>
  <si>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</si>
  <si>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</si>
  <si>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</si>
  <si>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</si>
  <si>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</si>
  <si>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</si>
  <si>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</si>
  <si>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</si>
  <si>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</si>
  <si>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</si>
  <si>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</si>
  <si>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</si>
  <si>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</si>
  <si>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</si>
  <si>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</si>
  <si>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</si>
  <si>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</si>
  <si>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</si>
  <si>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</si>
  <si>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</si>
  <si>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</si>
  <si>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</si>
  <si>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</si>
  <si>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</si>
  <si>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</si>
  <si>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</si>
  <si>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</si>
  <si>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</si>
  <si>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</si>
  <si>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</si>
  <si>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</si>
  <si>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</si>
  <si>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</si>
  <si>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</si>
  <si>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</si>
  <si>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</si>
  <si>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</si>
  <si>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</si>
  <si>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</si>
  <si>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</si>
  <si>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</si>
  <si>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</si>
  <si>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</si>
  <si>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</si>
  <si>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</si>
  <si>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</si>
  <si>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</si>
  <si>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</si>
  <si>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</si>
  <si>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</si>
  <si>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</si>
  <si>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</si>
  <si>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</si>
  <si>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</si>
  <si>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</si>
  <si>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</si>
  <si>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</si>
  <si>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</si>
  <si>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</si>
  <si>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</si>
  <si>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</si>
  <si>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</si>
  <si>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</si>
  <si>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</si>
  <si>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</si>
  <si>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</si>
  <si>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</si>
  <si>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</si>
  <si>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</si>
  <si>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</si>
  <si>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</si>
  <si>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</si>
  <si>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</si>
  <si>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</si>
  <si>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</si>
  <si>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</si>
  <si>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</si>
  <si>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</si>
  <si>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</si>
  <si>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</si>
  <si>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</si>
  <si>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</si>
  <si>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</si>
  <si>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</si>
  <si>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</si>
  <si>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</si>
  <si>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</si>
  <si>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</si>
  <si>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</si>
  <si>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</si>
  <si>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</si>
  <si>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</si>
  <si>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</si>
  <si>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</si>
  <si>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</si>
  <si>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</si>
  <si>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</si>
  <si>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</si>
  <si>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</si>
  <si>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</si>
  <si>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</si>
  <si>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</si>
  <si>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</si>
  <si>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</si>
  <si>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</si>
  <si>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</si>
  <si>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</si>
  <si>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</si>
  <si>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</si>
  <si>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</si>
  <si>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</si>
  <si>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</si>
  <si>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</si>
  <si>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</si>
  <si>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</si>
  <si>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</si>
  <si>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</si>
  <si>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</si>
  <si>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</si>
  <si>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</si>
  <si>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</si>
  <si>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</si>
  <si>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</si>
  <si>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</si>
  <si>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</si>
  <si>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</si>
  <si>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</si>
  <si>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</si>
  <si>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</si>
  <si>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</si>
  <si>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</si>
  <si>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</si>
  <si>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</si>
  <si>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</si>
  <si>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</si>
  <si>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</si>
  <si>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</si>
  <si>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</si>
  <si>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</si>
  <si>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</si>
  <si>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</si>
  <si>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</si>
  <si>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</si>
  <si>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</si>
  <si>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</si>
  <si>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</si>
  <si>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</si>
  <si>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</si>
  <si>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</si>
  <si>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</si>
  <si>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</si>
  <si>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</si>
  <si>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</si>
  <si>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</si>
  <si>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</si>
  <si>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</si>
  <si>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</si>
  <si>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</si>
  <si>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</si>
  <si>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</si>
  <si>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</si>
  <si>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</si>
  <si>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</si>
  <si>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</si>
  <si>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</si>
  <si>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</si>
  <si>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</si>
  <si>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</si>
  <si>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</si>
  <si>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</si>
  <si>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</si>
  <si>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</si>
  <si>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</si>
  <si>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</si>
  <si>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</si>
  <si>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</si>
  <si>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</si>
  <si>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</si>
  <si>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</si>
  <si>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</si>
  <si>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</si>
  <si>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</si>
  <si>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</si>
  <si>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</si>
  <si>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</si>
  <si>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</si>
  <si>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</si>
  <si>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</si>
  <si>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</si>
  <si>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</si>
  <si>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</si>
  <si>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</si>
  <si>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</si>
  <si>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</si>
  <si>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</si>
  <si>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</si>
  <si>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</si>
  <si>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</si>
  <si>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</si>
  <si>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</si>
  <si>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</si>
  <si>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</si>
  <si>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</si>
  <si>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</si>
  <si>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</si>
  <si>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</si>
  <si>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</si>
  <si>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</si>
  <si>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</si>
  <si>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</si>
  <si>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</si>
  <si>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</si>
  <si>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</si>
  <si>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</si>
  <si>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</si>
  <si>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</si>
  <si>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</si>
  <si>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</si>
  <si>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</si>
  <si>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</si>
  <si>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</si>
  <si>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</si>
  <si>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</si>
  <si>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</si>
  <si>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</si>
  <si>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</si>
  <si>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</si>
  <si>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</si>
  <si>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</si>
  <si>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</si>
  <si>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</si>
  <si>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</si>
  <si>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</si>
  <si>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</si>
  <si>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</si>
  <si>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</si>
  <si>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</si>
  <si>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</si>
  <si>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</si>
  <si>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</si>
  <si>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</si>
  <si>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</si>
  <si>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</si>
  <si>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</si>
  <si>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</si>
  <si>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</si>
  <si>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</si>
  <si>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</si>
  <si>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</si>
  <si>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</si>
  <si>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</si>
  <si>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</si>
  <si>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</si>
  <si>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</si>
  <si>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</si>
  <si>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</si>
  <si>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</si>
  <si>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</si>
  <si>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</si>
  <si>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</si>
  <si>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</si>
  <si>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</si>
  <si>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</si>
  <si>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</si>
  <si>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</si>
  <si>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</si>
  <si>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</si>
  <si>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</si>
  <si>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</si>
  <si>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</si>
  <si>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</si>
  <si>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</si>
  <si>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</si>
  <si>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</si>
  <si>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</si>
  <si>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</si>
  <si>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</si>
  <si>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</si>
  <si>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</si>
  <si>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</si>
  <si>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</si>
  <si>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</si>
  <si>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</si>
  <si>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</si>
  <si>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</si>
  <si>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</si>
  <si>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</si>
  <si>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</si>
  <si>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</si>
  <si>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</si>
  <si>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</si>
  <si>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</si>
  <si>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</si>
  <si>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</si>
  <si>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</si>
  <si>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</si>
  <si>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</si>
  <si>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</si>
  <si>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</si>
  <si>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</si>
  <si>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</si>
  <si>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</si>
  <si>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</si>
  <si>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</si>
  <si>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</si>
  <si>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</si>
  <si>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</si>
  <si>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</si>
  <si>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</si>
  <si>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</si>
  <si>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</si>
  <si>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</si>
  <si>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</si>
  <si>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</si>
  <si>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</si>
  <si>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</si>
  <si>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</si>
  <si>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</si>
  <si>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</si>
  <si>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</si>
  <si>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</si>
  <si>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</si>
  <si>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</si>
  <si>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</si>
  <si>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</si>
  <si>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</si>
  <si>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</si>
  <si>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</si>
  <si>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</si>
  <si>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</si>
  <si>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</si>
  <si>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</si>
  <si>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</si>
  <si>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</si>
  <si>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</si>
  <si>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</si>
  <si>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</si>
  <si>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</si>
  <si>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</si>
  <si>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</si>
  <si>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</si>
  <si>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</si>
  <si>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</si>
  <si>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</si>
  <si>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</si>
  <si>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</si>
  <si>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</si>
  <si>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</si>
  <si>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</si>
  <si>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</si>
  <si>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</si>
  <si>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</si>
  <si>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</si>
  <si>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</si>
  <si>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</si>
  <si>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</si>
  <si>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</si>
  <si>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</si>
  <si>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</si>
  <si>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</si>
  <si>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</si>
  <si>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</si>
  <si>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</si>
  <si>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</si>
  <si>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</si>
  <si>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</si>
  <si>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</si>
  <si>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</si>
  <si>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</si>
  <si>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</si>
  <si>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</si>
  <si>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</si>
  <si>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</si>
  <si>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</si>
  <si>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</si>
  <si>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</si>
  <si>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</si>
  <si>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</si>
  <si>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</si>
  <si>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</si>
  <si>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</si>
  <si>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</si>
  <si>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</si>
  <si>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</si>
  <si>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</si>
  <si>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</si>
  <si>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</si>
  <si>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</si>
  <si>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</si>
  <si>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</si>
  <si>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</si>
  <si>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</si>
  <si>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</si>
  <si>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</si>
  <si>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</si>
  <si>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</si>
  <si>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</si>
  <si>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</si>
  <si>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</si>
  <si>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</si>
  <si>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</si>
  <si>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</si>
  <si>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</si>
  <si>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</si>
  <si>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</si>
  <si>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</si>
  <si>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</si>
  <si>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</si>
  <si>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</si>
  <si>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</si>
  <si>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</si>
  <si>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</si>
  <si>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</si>
  <si>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</si>
  <si>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</si>
  <si>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</si>
  <si>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</si>
  <si>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</si>
  <si>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</si>
  <si>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</si>
  <si>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</si>
  <si>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</si>
  <si>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</si>
  <si>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</si>
  <si>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</si>
  <si>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</si>
  <si>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</si>
  <si>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</si>
  <si>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</si>
  <si>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</si>
  <si>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</si>
  <si>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</si>
  <si>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</si>
  <si>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</si>
  <si>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</si>
  <si>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</si>
  <si>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</si>
  <si>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</si>
  <si>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</si>
  <si>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</si>
  <si>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</si>
  <si>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</si>
  <si>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</si>
  <si>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</si>
  <si>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</si>
  <si>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</si>
  <si>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</si>
  <si>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</si>
  <si>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</si>
  <si>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</si>
  <si>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</si>
  <si>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</si>
  <si>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</si>
  <si>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</si>
  <si>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</si>
  <si>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</si>
  <si>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</si>
  <si>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</si>
  <si>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</si>
  <si>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</si>
  <si>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</si>
  <si>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</si>
  <si>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</si>
  <si>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</si>
  <si>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</si>
  <si>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</si>
  <si>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</si>
  <si>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</si>
  <si>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</si>
  <si>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</si>
  <si>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</si>
  <si>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</si>
  <si>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</si>
  <si>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</si>
  <si>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</si>
  <si>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</si>
  <si>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</si>
  <si>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</si>
  <si>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</si>
  <si>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</si>
  <si>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</si>
  <si>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</si>
  <si>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</si>
  <si>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</si>
  <si>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</si>
  <si>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</si>
  <si>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</si>
  <si>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</si>
  <si>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</si>
  <si>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</si>
  <si>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</si>
  <si>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</si>
  <si>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</si>
  <si>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</si>
  <si>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</si>
  <si>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</si>
  <si>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</si>
  <si>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</si>
  <si>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</si>
  <si>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</si>
  <si>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</si>
  <si>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</si>
  <si>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</si>
  <si>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</si>
  <si>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</si>
  <si>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</si>
  <si>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</si>
  <si>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</si>
  <si>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</si>
  <si>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</si>
  <si>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</si>
  <si>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</si>
  <si>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</si>
  <si>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</si>
  <si>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</si>
  <si>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</si>
  <si>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</si>
  <si>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</si>
  <si>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</si>
  <si>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</si>
  <si>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</si>
  <si>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</si>
  <si>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</si>
  <si>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</si>
  <si>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</si>
  <si>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</si>
  <si>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</si>
  <si>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</si>
  <si>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</si>
  <si>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</si>
  <si>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</si>
  <si>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</si>
  <si>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</si>
  <si>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</si>
  <si>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</si>
  <si>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</si>
  <si>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</si>
  <si>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</si>
  <si>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</si>
  <si>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</si>
  <si>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</si>
  <si>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</si>
  <si>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</si>
  <si>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</si>
  <si>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</si>
  <si>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</si>
  <si>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</si>
  <si>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</si>
  <si>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</si>
  <si>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</si>
  <si>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</si>
  <si>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</si>
  <si>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</si>
  <si>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</si>
  <si>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</si>
  <si>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</si>
  <si>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</si>
  <si>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</si>
  <si>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</si>
  <si>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</si>
  <si>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</si>
  <si>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</si>
  <si>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</si>
  <si>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</si>
  <si>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</si>
  <si>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</si>
  <si>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</si>
  <si>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</si>
  <si>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</si>
  <si>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</si>
  <si>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</si>
  <si>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</si>
  <si>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</si>
  <si>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</si>
  <si>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</si>
  <si>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</si>
  <si>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</si>
  <si>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</si>
  <si>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</si>
  <si>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</si>
  <si>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</si>
  <si>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</si>
  <si>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</si>
  <si>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</si>
  <si>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</si>
  <si>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</si>
  <si>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</si>
  <si>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</si>
  <si>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</si>
  <si>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</si>
  <si>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</si>
  <si>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</si>
  <si>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</si>
  <si>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</si>
  <si>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</si>
  <si>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</si>
  <si>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</si>
  <si>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</si>
  <si>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</si>
  <si>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</si>
  <si>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</si>
  <si>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</si>
  <si>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</si>
  <si>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</si>
  <si>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</si>
  <si>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</si>
  <si>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</si>
  <si>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</si>
  <si>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</si>
  <si>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</si>
  <si>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</si>
  <si>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</si>
  <si>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</si>
  <si>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</si>
  <si>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</si>
  <si>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</si>
  <si>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</si>
  <si>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</si>
  <si>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</si>
  <si>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</si>
  <si>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</si>
  <si>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</si>
  <si>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</si>
  <si>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</si>
  <si>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</si>
  <si>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</si>
  <si>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</si>
  <si>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</si>
  <si>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</si>
  <si>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</si>
  <si>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</si>
  <si>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</si>
  <si>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</si>
  <si>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</si>
  <si>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</si>
  <si>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</si>
  <si>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</si>
  <si>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</si>
  <si>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</si>
  <si>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</si>
  <si>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</si>
  <si>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</si>
  <si>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</si>
  <si>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</si>
  <si>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</si>
  <si>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</si>
  <si>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</si>
  <si>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</si>
  <si>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</si>
  <si>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</si>
  <si>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</si>
  <si>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</si>
  <si>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</si>
  <si>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</si>
  <si>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</si>
  <si>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</si>
  <si>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</si>
  <si>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</si>
  <si>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</si>
  <si>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</si>
  <si>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</si>
  <si>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</si>
  <si>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</si>
  <si>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</si>
  <si>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</si>
  <si>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</si>
  <si>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</si>
  <si>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</si>
  <si>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</si>
  <si>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</si>
  <si>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</si>
  <si>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</si>
  <si>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</si>
  <si>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</si>
  <si>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</si>
  <si>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</si>
  <si>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</si>
  <si>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</si>
  <si>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</si>
  <si>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</si>
  <si>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</si>
  <si>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</si>
  <si>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</si>
  <si>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</si>
  <si>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</si>
  <si>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</si>
  <si>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</si>
  <si>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</si>
  <si>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</si>
  <si>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</si>
  <si>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</si>
  <si>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</si>
  <si>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</si>
  <si>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</si>
  <si>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</si>
  <si>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</si>
  <si>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</si>
  <si>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</si>
  <si>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</si>
  <si>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</si>
  <si>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</si>
  <si>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</si>
  <si>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</si>
  <si>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</si>
  <si>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</si>
  <si>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</si>
  <si>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</si>
  <si>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</si>
  <si>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</si>
  <si>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</si>
  <si>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</si>
  <si>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</si>
  <si>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</si>
  <si>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</si>
  <si>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</si>
  <si>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</si>
  <si>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</si>
  <si>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</si>
  <si>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</si>
  <si>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</si>
  <si>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</si>
  <si>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</si>
  <si>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</si>
  <si>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</si>
  <si>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</si>
  <si>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</si>
  <si>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</si>
  <si>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</si>
  <si>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</si>
  <si>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</si>
  <si>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</si>
  <si>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</si>
  <si>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</si>
  <si>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</si>
  <si>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</si>
  <si>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</si>
  <si>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</si>
  <si>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</si>
  <si>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</si>
  <si>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</si>
  <si>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</si>
  <si>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</si>
  <si>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</si>
  <si>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</si>
  <si>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</si>
  <si>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</si>
  <si>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</si>
  <si>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</si>
  <si>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</si>
  <si>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</si>
  <si>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</si>
  <si>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</si>
  <si>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</si>
  <si>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</si>
  <si>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</si>
  <si>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</si>
  <si>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</si>
  <si>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</si>
  <si>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</si>
  <si>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</si>
  <si>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</si>
  <si>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</si>
  <si>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</si>
  <si>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</si>
  <si>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</si>
  <si>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</si>
  <si>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</si>
  <si>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</si>
  <si>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</si>
  <si>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</si>
  <si>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</si>
  <si>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</si>
  <si>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</si>
  <si>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</si>
  <si>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</si>
  <si>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</si>
  <si>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</si>
  <si>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</si>
  <si>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</si>
  <si>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</si>
  <si>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</si>
  <si>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</si>
  <si>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</si>
  <si>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</si>
  <si>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</si>
  <si>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</si>
  <si>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</si>
  <si>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</si>
  <si>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</si>
  <si>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</si>
  <si>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</si>
  <si>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</si>
  <si>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</si>
  <si>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</si>
  <si>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</si>
  <si>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</si>
  <si>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</si>
  <si>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</si>
  <si>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</si>
  <si>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</si>
  <si>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</si>
  <si>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</si>
  <si>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</si>
  <si>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</si>
  <si>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</si>
  <si>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</si>
  <si>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</si>
  <si>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</si>
  <si>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</si>
  <si>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</si>
  <si>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</si>
  <si>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</si>
  <si>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</si>
  <si>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</si>
  <si>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</si>
  <si>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</si>
  <si>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</si>
  <si>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</si>
  <si>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</si>
  <si>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</si>
  <si>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</si>
  <si>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</si>
  <si>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</si>
  <si>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</si>
  <si>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</si>
  <si>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</si>
  <si>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</si>
  <si>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</si>
  <si>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</si>
  <si>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</si>
  <si>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</si>
  <si>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</si>
  <si>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</si>
  <si>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</si>
  <si>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</si>
  <si>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</si>
  <si>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</si>
  <si>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</si>
  <si>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</si>
  <si>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</si>
  <si>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</si>
  <si>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</si>
  <si>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</si>
  <si>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</si>
  <si>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</si>
  <si>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</si>
  <si>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</si>
  <si>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</si>
  <si>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</si>
  <si>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</si>
  <si>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</si>
  <si>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</si>
  <si>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</si>
  <si>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</si>
  <si>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</si>
  <si>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</si>
  <si>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</si>
  <si>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</si>
  <si>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</si>
  <si>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</si>
  <si>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</si>
  <si>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</si>
  <si>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</si>
  <si>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</si>
  <si>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</si>
  <si>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</si>
  <si>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</si>
  <si>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</si>
  <si>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</si>
  <si>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</si>
  <si>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</si>
  <si>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</si>
  <si>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</si>
  <si>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</si>
  <si>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</si>
  <si>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</si>
  <si>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</si>
  <si>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</si>
  <si>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</si>
  <si>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</si>
  <si>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</si>
  <si>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</si>
  <si>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</si>
  <si>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</si>
  <si>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</si>
  <si>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</si>
  <si>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</si>
  <si>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</si>
  <si>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</si>
  <si>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</si>
  <si>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</si>
  <si>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</si>
  <si>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</si>
  <si>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</si>
  <si>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</si>
  <si>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</si>
  <si>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</si>
  <si>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</si>
  <si>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</si>
  <si>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</si>
  <si>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</si>
  <si>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</si>
  <si>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</si>
  <si>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</si>
  <si>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</si>
  <si>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</si>
  <si>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</si>
  <si>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</si>
  <si>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</si>
  <si>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</si>
  <si>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</si>
  <si>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</si>
  <si>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</si>
  <si>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</si>
  <si>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</si>
  <si>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</si>
  <si>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</si>
  <si>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</si>
  <si>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</si>
  <si>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</si>
  <si>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</si>
  <si>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</si>
  <si>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</si>
  <si>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</si>
  <si>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</si>
  <si>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</si>
  <si>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</si>
  <si>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</si>
  <si>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</si>
  <si>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</si>
  <si>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</si>
  <si>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</si>
  <si>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</si>
  <si>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</si>
  <si>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</si>
  <si>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</si>
  <si>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</si>
  <si>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</si>
  <si>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</si>
  <si>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</si>
  <si>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</si>
  <si>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</si>
  <si>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</si>
  <si>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</si>
  <si>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</si>
  <si>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</si>
  <si>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</si>
  <si>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</si>
  <si>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</si>
  <si>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</si>
  <si>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</si>
  <si>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</si>
  <si>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</si>
  <si>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</si>
  <si>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</si>
  <si>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</si>
  <si>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</si>
  <si>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</si>
  <si>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</si>
  <si>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</si>
  <si>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</si>
  <si>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</si>
  <si>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</si>
  <si>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</si>
  <si>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</si>
  <si>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</si>
  <si>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</si>
  <si>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</si>
  <si>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</si>
  <si>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</si>
  <si>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</si>
  <si>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</si>
  <si>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</si>
  <si>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</si>
  <si>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</si>
  <si>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</si>
  <si>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</si>
  <si>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</si>
  <si>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</si>
  <si>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</si>
  <si>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</si>
  <si>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</si>
  <si>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</si>
  <si>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</si>
  <si>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</si>
  <si>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</si>
  <si>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</si>
  <si>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</si>
  <si>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</si>
  <si>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</si>
  <si>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</si>
  <si>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</si>
  <si>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</si>
  <si>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</si>
  <si>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</si>
  <si>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</si>
  <si>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</si>
  <si>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</si>
  <si>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</si>
  <si>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</si>
  <si>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</si>
  <si>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</si>
  <si>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</si>
  <si>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</si>
  <si>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</si>
  <si>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</si>
  <si>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</si>
  <si>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</si>
  <si>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</si>
  <si>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</si>
  <si>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</si>
  <si>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</si>
  <si>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</si>
  <si>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</si>
  <si>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</si>
  <si>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</si>
  <si>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</si>
  <si>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</si>
  <si>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</si>
  <si>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</si>
  <si>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</si>
  <si>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</si>
  <si>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</si>
  <si>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</si>
  <si>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</si>
  <si>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</si>
  <si>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</si>
  <si>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</si>
  <si>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</si>
  <si>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</si>
  <si>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</si>
  <si>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</si>
  <si>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</si>
  <si>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</si>
  <si>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</si>
  <si>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</si>
  <si>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</si>
  <si>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</si>
  <si>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</si>
  <si>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</si>
  <si>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</si>
  <si>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</si>
  <si>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</si>
  <si>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</si>
  <si>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</si>
  <si>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</si>
  <si>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</si>
  <si>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</si>
  <si>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</si>
  <si>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</si>
  <si>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</si>
  <si>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</si>
  <si>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</si>
  <si>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</si>
  <si>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</si>
  <si>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</si>
  <si>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</si>
  <si>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</si>
  <si>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</si>
  <si>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</si>
  <si>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</si>
  <si>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</si>
  <si>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</si>
  <si>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</si>
  <si>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</si>
  <si>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</si>
  <si>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</si>
  <si>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</si>
  <si>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</si>
  <si>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</si>
  <si>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</si>
  <si>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</si>
  <si>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</si>
  <si>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</si>
  <si>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</si>
  <si>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</si>
  <si>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</si>
  <si>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</si>
  <si>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</si>
  <si>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</si>
  <si>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</si>
  <si>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</si>
  <si>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</si>
  <si>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</si>
  <si>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</si>
  <si>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</si>
  <si>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</si>
  <si>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</si>
  <si>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</si>
  <si>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</si>
  <si>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</si>
  <si>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</si>
  <si>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</si>
  <si>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</si>
  <si>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</si>
  <si>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</si>
  <si>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</si>
  <si>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</si>
  <si>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</si>
  <si>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</si>
  <si>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</si>
  <si>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</si>
  <si>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</si>
  <si>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</si>
  <si>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</si>
  <si>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</si>
  <si>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</si>
  <si>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</si>
  <si>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</si>
  <si>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</si>
  <si>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</si>
  <si>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</si>
  <si>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</si>
  <si>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</si>
  <si>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</si>
  <si>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</si>
  <si>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</si>
  <si>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</si>
  <si>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</si>
  <si>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</si>
  <si>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</si>
  <si>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</si>
  <si>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</si>
  <si>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</si>
  <si>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</si>
  <si>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</si>
  <si>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</si>
  <si>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</si>
  <si>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</si>
  <si>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</si>
  <si>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</si>
  <si>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</si>
  <si>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</si>
  <si>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</si>
  <si>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</si>
  <si>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</si>
  <si>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</si>
  <si>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</si>
  <si>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</si>
  <si>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</si>
  <si>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</si>
  <si>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</si>
  <si>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</si>
  <si>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</si>
  <si>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</si>
  <si>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</si>
  <si>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</si>
  <si>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</si>
  <si>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</si>
  <si>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</si>
  <si>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</si>
  <si>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</si>
  <si>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</si>
  <si>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</si>
  <si>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</si>
  <si>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</si>
  <si>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</si>
  <si>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</si>
  <si>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</si>
  <si>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</si>
  <si>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</si>
  <si>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</si>
  <si>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</si>
  <si>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</si>
  <si>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</si>
  <si>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</si>
  <si>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</si>
  <si>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</si>
  <si>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</si>
  <si>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</si>
  <si>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</si>
  <si>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</si>
  <si>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</si>
  <si>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</si>
  <si>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</si>
  <si>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</si>
  <si>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</si>
  <si>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</si>
  <si>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</si>
  <si>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</si>
  <si>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</si>
  <si>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</si>
  <si>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</si>
  <si>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</si>
  <si>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</si>
  <si>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</si>
  <si>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</si>
  <si>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</si>
  <si>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</si>
  <si>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</si>
  <si>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</si>
  <si>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</si>
  <si>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</si>
  <si>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</si>
  <si>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</si>
  <si>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</si>
  <si>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</si>
  <si>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</si>
  <si>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</si>
  <si>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</si>
  <si>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</si>
  <si>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</si>
  <si>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</si>
  <si>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</si>
  <si>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</si>
  <si>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</si>
  <si>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</si>
  <si>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</si>
  <si>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</si>
  <si>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</si>
  <si>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</si>
  <si>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</si>
  <si>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</si>
  <si>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</si>
  <si>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</si>
  <si>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</si>
  <si>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</si>
  <si>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</si>
  <si>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</si>
  <si>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</si>
  <si>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</si>
  <si>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</si>
  <si>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</si>
  <si>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</si>
  <si>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</si>
  <si>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</si>
  <si>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</si>
  <si>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</si>
  <si>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</si>
  <si>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</si>
  <si>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</si>
  <si>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</si>
  <si>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</si>
  <si>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</si>
  <si>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</si>
  <si>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</si>
  <si>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</si>
  <si>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</si>
  <si>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</si>
  <si>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</si>
  <si>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</si>
  <si>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</si>
  <si>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</si>
  <si>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</si>
  <si>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</si>
  <si>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</si>
  <si>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</si>
  <si>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</si>
  <si>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</si>
  <si>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</si>
  <si>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</si>
  <si>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</si>
  <si>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</si>
  <si>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</si>
  <si>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</si>
  <si>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</si>
  <si>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</si>
  <si>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</si>
  <si>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</si>
  <si>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</si>
  <si>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</si>
  <si>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</si>
  <si>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</si>
  <si>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</si>
  <si>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</si>
  <si>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</si>
  <si>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</si>
  <si>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</si>
  <si>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</si>
  <si>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</si>
  <si>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</si>
  <si>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</si>
  <si>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</si>
  <si>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</si>
  <si>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</si>
  <si>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</si>
  <si>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</si>
  <si>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</si>
  <si>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</si>
  <si>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</si>
  <si>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</si>
  <si>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</si>
  <si>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</si>
  <si>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</si>
  <si>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</si>
  <si>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</si>
  <si>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</si>
  <si>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</si>
  <si>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</si>
  <si>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</si>
  <si>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</si>
  <si>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</si>
  <si>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</si>
  <si>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</si>
  <si>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</si>
  <si>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</si>
  <si>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</si>
  <si>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</si>
  <si>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</si>
  <si>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</si>
  <si>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</si>
  <si>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</si>
  <si>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</si>
  <si>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</si>
  <si>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</si>
  <si>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</si>
  <si>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</si>
  <si>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</si>
  <si>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</si>
  <si>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</si>
  <si>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</si>
  <si>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</si>
  <si>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</si>
  <si>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</si>
  <si>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</si>
  <si>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</si>
  <si>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</si>
  <si>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</si>
  <si>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</si>
  <si>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</si>
  <si>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</si>
  <si>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</si>
  <si>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</si>
  <si>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</si>
  <si>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</si>
  <si>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</si>
  <si>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</si>
  <si>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</si>
  <si>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</si>
  <si>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</si>
  <si>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</si>
  <si>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</si>
  <si>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</si>
  <si>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</si>
  <si>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</si>
  <si>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</si>
  <si>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</si>
  <si>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</si>
  <si>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</si>
  <si>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</si>
  <si>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</si>
  <si>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</si>
  <si>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</si>
  <si>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</si>
  <si>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</si>
  <si>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</si>
  <si>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</si>
  <si>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</si>
  <si>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</si>
  <si>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</si>
  <si>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</si>
  <si>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</si>
  <si>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</si>
  <si>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</si>
  <si>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</si>
  <si>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</si>
  <si>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</si>
  <si>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</si>
  <si>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</si>
  <si>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</si>
  <si>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</si>
  <si>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</si>
  <si>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</si>
  <si>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</si>
  <si>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</si>
  <si>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</si>
  <si>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</si>
  <si>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</si>
  <si>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</si>
  <si>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</si>
  <si>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</si>
  <si>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</si>
  <si>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</si>
  <si>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</si>
  <si>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</si>
  <si>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</si>
  <si>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</si>
  <si>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</si>
  <si>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</si>
  <si>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</si>
  <si>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</si>
  <si>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</si>
  <si>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</si>
  <si>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</si>
  <si>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</si>
  <si>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</si>
  <si>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</si>
  <si>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</si>
  <si>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</si>
  <si>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</si>
  <si>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</si>
  <si>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</si>
  <si>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</si>
  <si>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</si>
  <si>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</si>
  <si>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</si>
  <si>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</si>
  <si>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</si>
  <si>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</si>
  <si>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</si>
  <si>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</si>
  <si>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</si>
  <si>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</si>
  <si>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</si>
  <si>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</si>
  <si>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</si>
  <si>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</si>
  <si>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</si>
  <si>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</si>
  <si>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</si>
  <si>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</si>
  <si>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</si>
  <si>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</si>
  <si>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</si>
  <si>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</si>
  <si>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</si>
  <si>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</si>
  <si>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</si>
  <si>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</si>
  <si>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</si>
  <si>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</si>
  <si>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</si>
  <si>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</si>
  <si>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</si>
  <si>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</si>
  <si>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</si>
  <si>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</si>
  <si>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</si>
  <si>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</si>
  <si>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</si>
  <si>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</si>
  <si>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</si>
  <si>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</si>
  <si>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</si>
  <si>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</si>
  <si>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</si>
  <si>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</si>
  <si>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</si>
  <si>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</si>
  <si>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</si>
  <si>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</si>
  <si>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</si>
  <si>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</si>
  <si>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</si>
  <si>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</si>
  <si>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</si>
  <si>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</si>
  <si>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</si>
  <si>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</si>
  <si>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</si>
  <si>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</si>
  <si>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</si>
  <si>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</si>
  <si>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</si>
  <si>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</si>
  <si>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</si>
  <si>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</si>
  <si>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</si>
  <si>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</si>
  <si>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</si>
  <si>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</si>
  <si>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</si>
  <si>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</si>
  <si>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</si>
  <si>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</si>
  <si>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</si>
  <si>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</si>
  <si>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</si>
  <si>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</si>
  <si>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</si>
  <si>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</si>
  <si>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</si>
  <si>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</si>
  <si>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</si>
  <si>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</si>
  <si>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</si>
  <si>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</si>
  <si>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</si>
  <si>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</si>
  <si>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</si>
  <si>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</si>
  <si>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</si>
  <si>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</si>
  <si>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</si>
  <si>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</si>
  <si>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</si>
  <si>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</si>
  <si>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</si>
  <si>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</si>
  <si>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</si>
  <si>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</si>
  <si>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</si>
  <si>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</si>
  <si>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</si>
  <si>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</si>
  <si>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</si>
  <si>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</si>
  <si>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</si>
  <si>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</si>
  <si>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</si>
  <si>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</si>
  <si>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</si>
  <si>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</si>
  <si>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</si>
  <si>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</si>
  <si>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</si>
  <si>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</si>
  <si>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</si>
  <si>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</si>
  <si>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</si>
  <si>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</si>
  <si>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</si>
  <si>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</si>
  <si>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</si>
  <si>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</si>
  <si>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</si>
  <si>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</si>
  <si>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</si>
  <si>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</si>
  <si>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</si>
  <si>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</si>
  <si>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</si>
  <si>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</si>
  <si>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</si>
  <si>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</si>
  <si>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</si>
  <si>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</si>
  <si>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</si>
  <si>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</si>
  <si>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</si>
  <si>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</si>
  <si>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</si>
  <si>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</si>
  <si>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</si>
  <si>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</si>
  <si>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</si>
  <si>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</si>
  <si>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</si>
  <si>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</si>
  <si>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</si>
  <si>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</si>
  <si>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</si>
  <si>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</si>
  <si>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</si>
  <si>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</si>
  <si>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</si>
  <si>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</si>
  <si>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</si>
  <si>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</si>
  <si>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</si>
  <si>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</si>
  <si>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</si>
  <si>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</si>
  <si>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</si>
  <si>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</si>
  <si>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</si>
  <si>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</si>
  <si>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</si>
  <si>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</si>
  <si>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</si>
  <si>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</si>
  <si>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</si>
  <si>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</si>
  <si>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</si>
  <si>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</si>
  <si>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</si>
  <si>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</si>
  <si>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</si>
  <si>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</si>
  <si>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</si>
  <si>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</si>
  <si>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</si>
  <si>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</si>
  <si>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</si>
  <si>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</si>
  <si>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</si>
  <si>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</si>
  <si>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</si>
  <si>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</si>
  <si>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</si>
  <si>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</si>
  <si>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</si>
  <si>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</si>
  <si>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</si>
  <si>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</si>
  <si>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</si>
  <si>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</si>
  <si>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</si>
  <si>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</si>
  <si>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</si>
  <si>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</si>
  <si>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</si>
  <si>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</si>
  <si>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</si>
  <si>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</si>
  <si>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</si>
  <si>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</si>
  <si>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</si>
  <si>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</si>
  <si>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</si>
  <si>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</si>
  <si>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</si>
  <si>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</si>
  <si>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</si>
  <si>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</si>
  <si>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</si>
  <si>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</si>
  <si>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</si>
  <si>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</si>
  <si>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</si>
  <si>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</si>
  <si>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</si>
  <si>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</si>
  <si>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</si>
  <si>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</si>
  <si>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</si>
  <si>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</si>
  <si>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</si>
  <si>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</si>
  <si>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</si>
  <si>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</si>
  <si>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</si>
  <si>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</si>
  <si>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</si>
  <si>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</si>
  <si>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</si>
  <si>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</si>
  <si>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</si>
  <si>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</si>
  <si>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</si>
  <si>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</si>
  <si>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</si>
  <si>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</si>
  <si>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</si>
  <si>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</si>
  <si>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</si>
  <si>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</si>
  <si>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</si>
  <si>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</si>
  <si>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</si>
  <si>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</si>
  <si>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</si>
  <si>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</si>
  <si>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</si>
  <si>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</si>
  <si>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</si>
  <si>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</si>
  <si>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</si>
  <si>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</si>
  <si>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</si>
  <si>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</si>
  <si>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</si>
  <si>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</si>
  <si>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</si>
  <si>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</si>
  <si>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</si>
  <si>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</si>
  <si>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</si>
  <si>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</si>
  <si>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</si>
  <si>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</si>
  <si>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</si>
  <si>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</si>
  <si>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</si>
  <si>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</si>
  <si>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</si>
  <si>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</si>
  <si>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</si>
  <si>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</si>
  <si>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</si>
  <si>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</si>
  <si>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</si>
  <si>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</si>
  <si>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</si>
  <si>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</si>
  <si>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</si>
  <si>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</si>
  <si>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</si>
  <si>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</si>
  <si>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</si>
  <si>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</si>
  <si>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</si>
  <si>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</si>
  <si>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</si>
  <si>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</si>
  <si>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</si>
  <si>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</si>
  <si>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</si>
  <si>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</si>
  <si>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</si>
  <si>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</si>
  <si>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</si>
  <si>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</si>
  <si>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</si>
  <si>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</si>
  <si>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</si>
  <si>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</si>
  <si>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</si>
  <si>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</si>
  <si>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</si>
  <si>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</si>
  <si>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</si>
  <si>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</si>
  <si>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</si>
  <si>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</si>
  <si>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</si>
  <si>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</si>
  <si>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</si>
  <si>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</si>
  <si>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</si>
  <si>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</si>
  <si>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</si>
  <si>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</si>
  <si>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</si>
  <si>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</si>
  <si>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</si>
  <si>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</si>
  <si>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</si>
  <si>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</si>
  <si>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</si>
  <si>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</si>
  <si>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</si>
  <si>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</si>
  <si>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</si>
  <si>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</si>
  <si>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</si>
  <si>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</si>
  <si>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</si>
  <si>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</si>
  <si>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</si>
  <si>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</si>
  <si>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</si>
  <si>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</si>
  <si>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</si>
  <si>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</si>
  <si>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</si>
  <si>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</si>
  <si>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</si>
  <si>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</si>
  <si>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</si>
  <si>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</si>
  <si>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</si>
  <si>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</si>
  <si>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</si>
  <si>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</si>
  <si>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</si>
  <si>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</si>
  <si>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</si>
  <si>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</si>
  <si>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</si>
  <si>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</si>
  <si>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</si>
  <si>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</si>
  <si>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</si>
  <si>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</si>
  <si>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</si>
  <si>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</si>
  <si>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</si>
  <si>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</si>
  <si>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</si>
  <si>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</si>
  <si>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</si>
  <si>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</si>
  <si>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</si>
  <si>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</si>
  <si>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</si>
  <si>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</si>
  <si>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</si>
  <si>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</si>
  <si>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</si>
  <si>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</si>
  <si>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</si>
  <si>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</si>
  <si>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</si>
  <si>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</si>
  <si>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</si>
  <si>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</si>
  <si>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</si>
  <si>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</si>
  <si>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</si>
  <si>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</si>
  <si>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</si>
  <si>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</si>
  <si>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</si>
  <si>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</si>
  <si>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</si>
  <si>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</si>
  <si>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</si>
  <si>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</si>
  <si>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</si>
  <si>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</si>
  <si>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</si>
  <si>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</si>
  <si>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</si>
  <si>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</si>
  <si>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</si>
  <si>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</si>
  <si>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</si>
  <si>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</si>
  <si>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</si>
  <si>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</si>
  <si>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</si>
  <si>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</si>
  <si>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</si>
  <si>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</si>
  <si>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</si>
  <si>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</si>
  <si>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</si>
  <si>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</si>
  <si>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</si>
  <si>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</si>
  <si>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</si>
  <si>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</si>
  <si>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</si>
  <si>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</si>
  <si>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</si>
  <si>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</si>
  <si>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</si>
  <si>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</si>
  <si>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</si>
  <si>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</si>
  <si>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</si>
  <si>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</si>
  <si>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</si>
  <si>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</si>
  <si>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</si>
  <si>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</si>
  <si>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</si>
  <si>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</si>
  <si>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</si>
  <si>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</si>
  <si>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</si>
  <si>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</si>
  <si>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</si>
  <si>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</si>
  <si>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</si>
  <si>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</si>
  <si>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</si>
  <si>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</si>
  <si>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</si>
  <si>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</si>
  <si>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</si>
  <si>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</si>
  <si>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</si>
  <si>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</si>
  <si>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</si>
  <si>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</si>
  <si>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</si>
  <si>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</si>
  <si>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</si>
  <si>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</si>
  <si>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</si>
  <si>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</si>
  <si>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</si>
  <si>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</si>
  <si>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</si>
  <si>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</si>
  <si>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</si>
  <si>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</si>
  <si>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</si>
  <si>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</si>
  <si>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</si>
  <si>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</si>
  <si>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</si>
  <si>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</si>
  <si>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</si>
  <si>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</si>
  <si>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</si>
  <si>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</si>
  <si>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</si>
  <si>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</si>
  <si>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</si>
  <si>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</si>
  <si>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</si>
  <si>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</si>
  <si>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</si>
  <si>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</si>
  <si>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</si>
  <si>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</si>
  <si>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</si>
  <si>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</si>
  <si>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</si>
  <si>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</si>
  <si>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</si>
  <si>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</si>
  <si>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</si>
  <si>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</si>
  <si>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</si>
  <si>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</si>
  <si>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</si>
  <si>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</si>
  <si>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</si>
  <si>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</si>
  <si>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</si>
  <si>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</si>
  <si>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</si>
  <si>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</si>
  <si>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</si>
  <si>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</si>
  <si>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</si>
  <si>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</si>
  <si>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</si>
  <si>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</si>
  <si>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</si>
  <si>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</si>
  <si>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</si>
  <si>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</si>
  <si>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</si>
  <si>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</si>
  <si>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</si>
  <si>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</si>
  <si>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</si>
  <si>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</si>
  <si>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</si>
  <si>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</si>
  <si>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</si>
  <si>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</si>
  <si>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</si>
  <si>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</si>
  <si>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</si>
  <si>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</si>
  <si>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</si>
  <si>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</si>
  <si>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</si>
  <si>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</si>
  <si>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</si>
  <si>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</si>
  <si>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</si>
  <si>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</si>
  <si>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</si>
  <si>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</si>
  <si>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</si>
  <si>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</si>
  <si>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</si>
  <si>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</si>
  <si>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</si>
  <si>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</si>
  <si>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</si>
  <si>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</si>
  <si>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</si>
  <si>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</si>
  <si>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</si>
  <si>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</si>
  <si>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</si>
  <si>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</si>
  <si>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</si>
  <si>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</si>
  <si>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</si>
  <si>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</si>
  <si>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</si>
  <si>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</si>
  <si>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</si>
  <si>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</si>
  <si>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</si>
  <si>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</si>
  <si>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</si>
  <si>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</si>
  <si>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</si>
  <si>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</si>
  <si>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</si>
  <si>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</si>
  <si>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</si>
  <si>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</si>
  <si>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</si>
  <si>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</si>
  <si>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</si>
  <si>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</si>
  <si>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</si>
  <si>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</si>
  <si>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</si>
  <si>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</si>
  <si>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</si>
  <si>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</si>
  <si>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</si>
  <si>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</si>
  <si>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</si>
  <si>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</si>
  <si>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</si>
  <si>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</si>
  <si>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</si>
  <si>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</si>
  <si>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</si>
  <si>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</si>
  <si>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</si>
  <si>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</si>
  <si>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</si>
  <si>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</si>
  <si>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</si>
  <si>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</si>
  <si>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</si>
  <si>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</si>
  <si>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</si>
  <si>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</si>
  <si>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</si>
  <si>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</si>
  <si>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</si>
  <si>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</si>
  <si>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</si>
  <si>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</si>
  <si>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</si>
  <si>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</si>
  <si>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</si>
  <si>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</si>
  <si>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</si>
  <si>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</si>
  <si>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</si>
  <si>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</si>
  <si>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</si>
  <si>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</si>
  <si>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</si>
  <si>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</si>
  <si>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</si>
  <si>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</si>
  <si>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</si>
  <si>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</si>
  <si>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</si>
  <si>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</si>
  <si>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</si>
  <si>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</si>
  <si>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</si>
  <si>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</si>
  <si>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</si>
  <si>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</si>
  <si>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</si>
  <si>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</si>
  <si>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</si>
  <si>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</si>
  <si>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</si>
  <si>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</si>
  <si>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</si>
  <si>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</si>
  <si>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</si>
  <si>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</si>
  <si>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</si>
  <si>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</si>
  <si>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</si>
  <si>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</si>
  <si>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</si>
  <si>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</si>
  <si>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</si>
  <si>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</si>
  <si>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</si>
  <si>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</si>
  <si>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</si>
  <si>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</si>
  <si>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</si>
  <si>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</si>
  <si>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</si>
  <si>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</si>
  <si>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</si>
  <si>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</si>
  <si>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</si>
  <si>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</si>
  <si>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</si>
  <si>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</si>
  <si>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</si>
  <si>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</si>
  <si>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</si>
  <si>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</si>
  <si>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</si>
  <si>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</si>
  <si>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</si>
  <si>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</si>
  <si>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</si>
  <si>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</si>
  <si>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</si>
  <si>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</si>
  <si>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</si>
  <si>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</si>
  <si>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</si>
  <si>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</si>
  <si>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</si>
  <si>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</si>
  <si>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</si>
  <si>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</si>
  <si>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</si>
  <si>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</si>
  <si>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</si>
  <si>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</si>
  <si>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</si>
  <si>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</si>
  <si>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</si>
  <si>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</si>
  <si>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</si>
  <si>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</si>
  <si>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</si>
  <si>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</si>
  <si>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</si>
  <si>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</si>
  <si>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</si>
  <si>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</si>
  <si>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</si>
  <si>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</si>
  <si>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</si>
  <si>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</si>
  <si>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</si>
  <si>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</si>
  <si>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</si>
  <si>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</si>
  <si>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</si>
  <si>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</si>
  <si>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</si>
  <si>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</si>
  <si>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</si>
  <si>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</si>
  <si>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</si>
  <si>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</si>
  <si>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</si>
  <si>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</si>
  <si>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</si>
  <si>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</si>
  <si>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</si>
  <si>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</si>
  <si>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</si>
  <si>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</si>
  <si>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</si>
  <si>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</si>
  <si>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</si>
  <si>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</si>
  <si>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</si>
  <si>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</si>
  <si>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</si>
  <si>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</si>
  <si>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</si>
  <si>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</si>
  <si>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</si>
  <si>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</si>
  <si>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</si>
  <si>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</si>
  <si>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</si>
  <si>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</si>
  <si>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</si>
  <si>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</si>
  <si>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</si>
  <si>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</si>
  <si>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</si>
  <si>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</si>
  <si>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</si>
  <si>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</si>
  <si>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</si>
  <si>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</si>
  <si>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</si>
  <si>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</si>
  <si>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</si>
  <si>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</si>
  <si>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</si>
  <si>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</si>
  <si>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</si>
  <si>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</si>
  <si>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</si>
  <si>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</si>
  <si>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</si>
  <si>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</si>
  <si>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</si>
  <si>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</si>
  <si>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</si>
  <si>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</si>
  <si>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</si>
  <si>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</si>
  <si>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</si>
  <si>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</si>
  <si>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</si>
  <si>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</si>
  <si>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</si>
  <si>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</si>
  <si>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</si>
  <si>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</si>
  <si>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</si>
  <si>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</si>
  <si>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</si>
  <si>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</si>
  <si>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</si>
  <si>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</si>
  <si>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</si>
  <si>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</si>
  <si>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</si>
  <si>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</si>
  <si>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</si>
  <si>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</si>
  <si>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</si>
  <si>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</si>
  <si>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</si>
  <si>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</si>
  <si>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</si>
  <si>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</si>
  <si>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</si>
  <si>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</si>
  <si>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</si>
  <si>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</si>
  <si>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</si>
  <si>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</si>
  <si>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</si>
  <si>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</si>
  <si>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</si>
  <si>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</si>
  <si>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</si>
  <si>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</si>
  <si>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</si>
  <si>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</si>
  <si>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</si>
  <si>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</si>
  <si>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</si>
  <si>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</si>
  <si>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</si>
  <si>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</si>
  <si>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</si>
  <si>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</si>
  <si>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</si>
  <si>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</si>
  <si>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</si>
  <si>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</si>
  <si>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</si>
  <si>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</si>
  <si>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</si>
  <si>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</si>
  <si>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</si>
  <si>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</si>
  <si>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</si>
  <si>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</si>
  <si>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</si>
  <si>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</si>
  <si>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</si>
  <si>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</si>
  <si>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</si>
  <si>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</si>
  <si>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</si>
  <si>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</si>
  <si>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</si>
  <si>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</si>
  <si>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</si>
  <si>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</si>
  <si>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</si>
  <si>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</si>
  <si>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</si>
  <si>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</si>
  <si>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</si>
  <si>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</si>
  <si>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</si>
  <si>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</si>
  <si>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</si>
  <si>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</si>
  <si>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</si>
  <si>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</si>
  <si>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</si>
  <si>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</si>
  <si>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</si>
  <si>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</si>
  <si>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</si>
  <si>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</si>
  <si>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</si>
  <si>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</si>
  <si>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</si>
  <si>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</si>
  <si>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</si>
  <si>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</si>
  <si>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</si>
  <si>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</si>
  <si>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</si>
  <si>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</si>
  <si>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</si>
  <si>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</si>
  <si>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</si>
  <si>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</si>
  <si>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</si>
  <si>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</si>
  <si>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</si>
  <si>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</si>
  <si>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</si>
  <si>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</si>
  <si>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</si>
  <si>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</si>
  <si>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</si>
  <si>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</si>
  <si>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</si>
  <si>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</si>
  <si>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</si>
  <si>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</si>
  <si>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</si>
  <si>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</si>
  <si>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</si>
  <si>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</si>
  <si>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</si>
  <si>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</si>
  <si>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</si>
  <si>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</si>
  <si>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</si>
  <si>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</si>
  <si>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</si>
  <si>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</si>
  <si>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</si>
  <si>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</si>
  <si>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</si>
  <si>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</si>
  <si>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</si>
  <si>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</si>
  <si>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</si>
  <si>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</si>
  <si>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</si>
  <si>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</si>
  <si>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</si>
  <si>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</si>
  <si>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</si>
  <si>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</si>
  <si>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</si>
  <si>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</si>
  <si>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</si>
  <si>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</si>
  <si>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</si>
  <si>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</si>
  <si>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</si>
  <si>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</si>
  <si>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</si>
  <si>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</si>
  <si>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</si>
  <si>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</si>
  <si>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</si>
  <si>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</si>
  <si>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</si>
  <si>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</si>
  <si>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</si>
  <si>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</si>
  <si>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</si>
  <si>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</si>
  <si>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</si>
  <si>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</si>
  <si>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</si>
  <si>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</si>
  <si>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</si>
  <si>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</si>
  <si>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</si>
  <si>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</si>
  <si>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</si>
  <si>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</si>
  <si>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</si>
  <si>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</si>
  <si>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</si>
  <si>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</si>
  <si>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</si>
  <si>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</si>
  <si>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</si>
  <si>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</si>
  <si>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</si>
  <si>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</si>
  <si>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</si>
  <si>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</si>
  <si>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</si>
  <si>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</si>
  <si>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</si>
  <si>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</si>
  <si>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</si>
  <si>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</si>
  <si>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</si>
  <si>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</si>
  <si>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</si>
  <si>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</si>
  <si>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</si>
  <si>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</si>
  <si>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</si>
  <si>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</si>
  <si>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</si>
  <si>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</si>
  <si>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</si>
  <si>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</si>
  <si>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</si>
  <si>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</si>
  <si>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</si>
  <si>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</si>
  <si>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</si>
  <si>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</si>
  <si>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</si>
  <si>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</si>
  <si>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</si>
  <si>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</si>
  <si>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</si>
  <si>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</si>
  <si>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</si>
  <si>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</si>
  <si>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</si>
  <si>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</si>
  <si>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</si>
  <si>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</si>
  <si>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</si>
  <si>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</si>
  <si>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</si>
  <si>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</si>
  <si>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</si>
  <si>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</si>
  <si>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</si>
  <si>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</si>
  <si>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</si>
  <si>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</si>
  <si>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</si>
  <si>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</si>
  <si>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</si>
  <si>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</si>
  <si>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</si>
  <si>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</si>
  <si>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</si>
  <si>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</si>
  <si>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</si>
  <si>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</si>
  <si>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</si>
  <si>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</si>
  <si>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</si>
  <si>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</si>
  <si>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</si>
  <si>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</si>
  <si>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</si>
  <si>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</si>
  <si>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</si>
  <si>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</si>
  <si>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</si>
  <si>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</si>
  <si>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</si>
  <si>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</si>
  <si>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</si>
  <si>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</si>
  <si>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</si>
  <si>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</si>
  <si>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</si>
  <si>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</si>
  <si>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</si>
  <si>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</si>
  <si>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</si>
  <si>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</si>
  <si>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</si>
  <si>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</si>
  <si>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</si>
  <si>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</si>
  <si>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</si>
  <si>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</si>
  <si>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</si>
  <si>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</si>
  <si>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</si>
  <si>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</si>
  <si>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</si>
  <si>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</si>
  <si>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</si>
  <si>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</si>
  <si>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</si>
  <si>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</si>
  <si>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</si>
  <si>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</si>
  <si>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</si>
  <si>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</si>
  <si>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</si>
  <si>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</si>
  <si>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</si>
  <si>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</si>
  <si>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</si>
  <si>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</si>
  <si>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</si>
  <si>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</si>
  <si>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</si>
  <si>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</si>
  <si>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</si>
  <si>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</si>
  <si>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</si>
  <si>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</si>
  <si>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</si>
  <si>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</si>
  <si>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</si>
  <si>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</si>
  <si>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</si>
  <si>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</si>
  <si>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</si>
  <si>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</si>
  <si>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</si>
  <si>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</si>
  <si>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</si>
  <si>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</si>
  <si>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</si>
  <si>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</si>
  <si>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</si>
  <si>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</si>
  <si>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</si>
  <si>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</si>
  <si>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</si>
  <si>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</si>
  <si>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</si>
  <si>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</si>
  <si>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</si>
  <si>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</si>
  <si>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</si>
  <si>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</si>
  <si>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</si>
  <si>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</si>
  <si>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</si>
  <si>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</si>
  <si>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</si>
  <si>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</si>
  <si>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</si>
  <si>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</si>
  <si>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</si>
  <si>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</si>
  <si>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</si>
  <si>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</si>
  <si>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</si>
  <si>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</si>
  <si>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</si>
  <si>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</si>
  <si>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</si>
  <si>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</si>
  <si>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</si>
  <si>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</si>
  <si>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</si>
  <si>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</si>
  <si>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</si>
  <si>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</si>
  <si>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</si>
  <si>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</si>
  <si>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</si>
  <si>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</si>
  <si>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</si>
  <si>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</si>
  <si>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</si>
  <si>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</si>
  <si>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</si>
  <si>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</si>
  <si>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</si>
  <si>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</si>
  <si>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</si>
  <si>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</si>
  <si>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</si>
  <si>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</si>
  <si>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</si>
  <si>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</si>
  <si>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</si>
  <si>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</si>
  <si>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</si>
  <si>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</si>
  <si>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</si>
  <si>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</si>
  <si>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</si>
  <si>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</si>
  <si>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</si>
  <si>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</si>
  <si>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</si>
  <si>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</si>
  <si>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</si>
  <si>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</si>
  <si>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</si>
  <si>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</si>
  <si>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</si>
  <si>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</si>
  <si>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</si>
  <si>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</si>
  <si>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</si>
  <si>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</si>
  <si>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</si>
  <si>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</si>
  <si>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</si>
  <si>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</si>
  <si>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</si>
  <si>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</si>
  <si>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</si>
  <si>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</si>
  <si>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</si>
  <si>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</si>
  <si>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</si>
  <si>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</si>
  <si>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</si>
  <si>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</si>
  <si>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</si>
  <si>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</si>
  <si>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</si>
  <si>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</si>
  <si>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</si>
  <si>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</si>
  <si>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</si>
  <si>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</si>
  <si>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</si>
  <si>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</si>
  <si>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</si>
  <si>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</si>
  <si>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</si>
  <si>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</si>
  <si>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</si>
  <si>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</si>
  <si>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</si>
  <si>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</si>
  <si>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</si>
  <si>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</si>
  <si>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</si>
  <si>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</si>
  <si>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</si>
  <si>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</si>
  <si>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</si>
  <si>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</si>
  <si>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</si>
  <si>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</si>
  <si>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</si>
  <si>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</si>
  <si>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</si>
  <si>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</si>
  <si>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</si>
  <si>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</si>
  <si>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</si>
  <si>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</si>
  <si>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</si>
  <si>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</si>
  <si>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</si>
  <si>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</si>
  <si>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</si>
  <si>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</si>
  <si>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</si>
  <si>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</si>
  <si>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</si>
  <si>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</si>
  <si>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</si>
  <si>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</si>
  <si>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</si>
  <si>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</si>
  <si>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</si>
  <si>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</si>
  <si>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</si>
  <si>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</si>
  <si>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</si>
  <si>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</si>
  <si>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</si>
  <si>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</si>
  <si>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</si>
  <si>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</si>
  <si>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</si>
  <si>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</si>
  <si>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</si>
  <si>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</si>
  <si>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</si>
  <si>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</si>
  <si>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</si>
  <si>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</si>
  <si>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</si>
  <si>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</si>
  <si>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</si>
  <si>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</si>
  <si>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</si>
  <si>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</si>
  <si>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</si>
  <si>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</si>
  <si>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</si>
  <si>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</si>
  <si>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</si>
  <si>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</si>
  <si>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</si>
  <si>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</si>
  <si>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</si>
  <si>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</si>
  <si>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</si>
  <si>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</si>
  <si>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</si>
  <si>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</si>
  <si>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</si>
  <si>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</si>
  <si>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</si>
  <si>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</si>
  <si>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</si>
  <si>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</si>
  <si>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</si>
  <si>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</si>
  <si>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</si>
  <si>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</si>
  <si>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</si>
  <si>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</si>
  <si>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</si>
  <si>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</si>
  <si>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</si>
  <si>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</si>
  <si>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</si>
  <si>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</si>
  <si>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</si>
  <si>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</si>
  <si>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</si>
  <si>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</si>
  <si>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</si>
  <si>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</si>
  <si>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</si>
  <si>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</si>
  <si>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</si>
  <si>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</si>
  <si>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</si>
  <si>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</si>
  <si>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</si>
  <si>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</si>
  <si>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</si>
  <si>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</si>
  <si>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</si>
  <si>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</si>
  <si>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</si>
  <si>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</si>
  <si>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</si>
  <si>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</si>
  <si>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</si>
  <si>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</si>
  <si>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</si>
  <si>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</si>
  <si>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</si>
  <si>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</si>
  <si>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</si>
  <si>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</si>
  <si>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</si>
  <si>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</si>
  <si>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</si>
  <si>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</si>
  <si>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</si>
  <si>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</si>
  <si>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</si>
  <si>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</si>
  <si>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</si>
  <si>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</si>
  <si>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</si>
  <si>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</si>
  <si>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</si>
  <si>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</si>
  <si>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</si>
  <si>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</si>
  <si>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</si>
  <si>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</si>
  <si>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</si>
  <si>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</si>
  <si>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</si>
  <si>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</si>
  <si>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</si>
  <si>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</si>
  <si>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</si>
  <si>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</si>
  <si>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</si>
  <si>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</si>
  <si>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</si>
  <si>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</si>
  <si>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</si>
  <si>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</si>
  <si>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</si>
  <si>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</si>
  <si>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</si>
  <si>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</si>
  <si>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</si>
  <si>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</si>
  <si>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</si>
  <si>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</si>
  <si>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</si>
  <si>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</si>
  <si>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</si>
  <si>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</si>
  <si>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</si>
  <si>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</si>
  <si>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</si>
  <si>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</si>
  <si>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</si>
  <si>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</si>
  <si>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</si>
  <si>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</si>
  <si>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</si>
  <si>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</si>
  <si>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</si>
  <si>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</si>
  <si>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</si>
  <si>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</si>
  <si>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</si>
  <si>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</si>
  <si>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</si>
  <si>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</si>
  <si>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</si>
  <si>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</si>
  <si>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</si>
  <si>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</si>
  <si>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</si>
  <si>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</si>
  <si>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</si>
  <si>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</si>
  <si>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</si>
  <si>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</si>
  <si>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</si>
  <si>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</si>
  <si>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</si>
  <si>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</si>
  <si>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</si>
  <si>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</si>
  <si>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</si>
  <si>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</si>
  <si>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</si>
  <si>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</si>
  <si>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</si>
  <si>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</si>
  <si>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</si>
  <si>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</si>
  <si>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</si>
  <si>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</si>
  <si>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</si>
  <si>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</si>
  <si>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</si>
  <si>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</si>
  <si>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</si>
  <si>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</si>
  <si>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</si>
  <si>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</si>
  <si>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</si>
  <si>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</si>
  <si>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</si>
  <si>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</si>
  <si>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</si>
  <si>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</si>
  <si>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</si>
  <si>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</si>
  <si>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</si>
  <si>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</si>
  <si>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</si>
  <si>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</si>
  <si>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</si>
  <si>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</si>
  <si>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</si>
  <si>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</si>
  <si>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</si>
  <si>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</si>
  <si>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</si>
  <si>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</si>
  <si>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</si>
  <si>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</si>
  <si>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</si>
  <si>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</si>
  <si>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</si>
  <si>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</si>
  <si>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</si>
  <si>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</si>
  <si>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</si>
  <si>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</si>
  <si>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</si>
  <si>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</si>
  <si>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</si>
  <si>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</si>
  <si>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</si>
  <si>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</si>
  <si>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</si>
  <si>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</si>
  <si>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</si>
  <si>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</si>
  <si>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</si>
  <si>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</si>
  <si>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</si>
  <si>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</si>
  <si>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</si>
  <si>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</si>
  <si>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</si>
  <si>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</si>
  <si>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</si>
  <si>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</si>
  <si>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</si>
  <si>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</si>
  <si>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</si>
  <si>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</si>
  <si>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</si>
  <si>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</si>
  <si>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</si>
  <si>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</si>
  <si>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</si>
  <si>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</si>
  <si>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</si>
  <si>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</si>
  <si>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</si>
  <si>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</si>
  <si>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</si>
  <si>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</si>
  <si>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</si>
  <si>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</si>
  <si>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</si>
  <si>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</si>
  <si>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</si>
  <si>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</si>
  <si>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</si>
  <si>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</si>
  <si>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</si>
  <si>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</si>
  <si>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</si>
  <si>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</si>
  <si>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</si>
  <si>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</si>
  <si>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</si>
  <si>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</si>
  <si>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</si>
  <si>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</si>
  <si>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</si>
  <si>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</si>
  <si>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</si>
  <si>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</si>
  <si>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</si>
  <si>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</si>
  <si>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</si>
  <si>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</si>
  <si>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</si>
  <si>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</si>
  <si>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</si>
  <si>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</si>
  <si>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</si>
  <si>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</si>
  <si>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</si>
  <si>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</si>
  <si>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</si>
  <si>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</si>
  <si>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</si>
  <si>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</si>
  <si>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</si>
  <si>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</si>
  <si>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</si>
  <si>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</si>
  <si>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</si>
  <si>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</si>
  <si>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</si>
  <si>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</si>
  <si>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</si>
  <si>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</si>
  <si>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</si>
  <si>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</si>
  <si>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</si>
  <si>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</si>
  <si>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</si>
  <si>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</si>
  <si>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</si>
  <si>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</si>
  <si>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</si>
  <si>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</si>
  <si>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</si>
  <si>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</si>
  <si>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</si>
  <si>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</si>
  <si>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</si>
  <si>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</si>
  <si>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</si>
  <si>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</si>
  <si>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</si>
  <si>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</si>
  <si>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</si>
  <si>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</si>
  <si>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</si>
  <si>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</si>
  <si>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</si>
  <si>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</si>
  <si>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</si>
  <si>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</si>
  <si>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</si>
  <si>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</si>
  <si>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</si>
  <si>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</si>
  <si>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</si>
  <si>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</si>
  <si>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</si>
  <si>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</si>
  <si>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</si>
  <si>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</si>
  <si>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</si>
  <si>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</si>
  <si>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</si>
  <si>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</si>
  <si>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</si>
  <si>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</si>
  <si>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</si>
  <si>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</si>
  <si>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</si>
  <si>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</si>
  <si>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</si>
  <si>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</si>
  <si>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</si>
  <si>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</si>
  <si>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</si>
  <si>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</si>
  <si>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</si>
  <si>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</si>
  <si>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</si>
  <si>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</si>
  <si>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</si>
  <si>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</si>
  <si>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</si>
  <si>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</si>
  <si>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</si>
  <si>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</si>
  <si>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</si>
  <si>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</si>
  <si>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</si>
  <si>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</si>
  <si>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</si>
  <si>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</si>
  <si>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</si>
  <si>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</si>
  <si>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</si>
  <si>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</si>
  <si>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</si>
  <si>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</si>
  <si>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</si>
  <si>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</si>
  <si>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</si>
  <si>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</si>
  <si>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</si>
  <si>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</si>
  <si>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</si>
  <si>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</si>
  <si>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</si>
  <si>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</si>
  <si>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</si>
  <si>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</si>
  <si>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</si>
  <si>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</si>
  <si>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</si>
  <si>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</si>
  <si>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</si>
  <si>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</si>
  <si>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</si>
  <si>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</si>
  <si>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</si>
  <si>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</si>
  <si>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</si>
  <si>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</si>
  <si>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</si>
  <si>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</si>
  <si>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</si>
  <si>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</si>
  <si>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</si>
  <si>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</si>
  <si>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</si>
  <si>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</si>
  <si>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</si>
  <si>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</si>
  <si>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</si>
  <si>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</si>
  <si>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</si>
  <si>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</si>
  <si>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</si>
  <si>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</si>
  <si>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</si>
  <si>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</si>
  <si>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</si>
  <si>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</si>
  <si>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</si>
  <si>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</si>
  <si>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</si>
  <si>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</si>
  <si>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</si>
  <si>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</si>
  <si>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</si>
  <si>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</si>
  <si>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</si>
  <si>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</si>
  <si>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</si>
  <si>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</si>
  <si>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</si>
  <si>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</si>
  <si>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</si>
  <si>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</si>
  <si>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</si>
  <si>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</si>
  <si>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</si>
  <si>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</si>
  <si>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</si>
  <si>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</si>
  <si>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</si>
  <si>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</si>
  <si>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</si>
  <si>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</si>
  <si>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</si>
  <si>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</si>
  <si>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</si>
  <si>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</si>
  <si>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</si>
  <si>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</si>
  <si>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</si>
  <si>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</si>
  <si>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</si>
  <si>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</si>
  <si>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</si>
  <si>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</si>
  <si>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</si>
  <si>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</si>
  <si>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</si>
  <si>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</si>
  <si>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</si>
  <si>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</si>
  <si>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</si>
  <si>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</si>
  <si>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</si>
  <si>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</si>
  <si>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</si>
  <si>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</si>
  <si>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</si>
  <si>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</si>
  <si>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</si>
  <si>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</si>
  <si>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</si>
  <si>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</si>
  <si>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</si>
  <si>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</si>
  <si>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</si>
  <si>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</si>
  <si>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</si>
  <si>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</si>
  <si>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</si>
  <si>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</si>
  <si>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</si>
  <si>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</si>
  <si>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</si>
  <si>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</si>
  <si>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</si>
  <si>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</si>
  <si>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</si>
  <si>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</si>
  <si>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</si>
  <si>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</si>
  <si>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</si>
  <si>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</si>
  <si>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</si>
  <si>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</si>
  <si>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</si>
  <si>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</si>
  <si>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</si>
  <si>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</si>
  <si>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</si>
  <si>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</si>
  <si>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</si>
  <si>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</si>
  <si>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</si>
  <si>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</si>
  <si>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</si>
  <si>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</si>
  <si>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</si>
  <si>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</si>
  <si>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</si>
  <si>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</si>
  <si>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</si>
  <si>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</si>
  <si>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</si>
  <si>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</si>
  <si>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</si>
  <si>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</si>
  <si>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</si>
  <si>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</si>
  <si>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</si>
  <si>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</si>
  <si>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</si>
  <si>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</si>
  <si>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</si>
  <si>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</si>
  <si>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</si>
  <si>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</si>
  <si>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</si>
  <si>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</si>
  <si>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</si>
  <si>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</si>
  <si>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</si>
  <si>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</si>
  <si>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</si>
  <si>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</si>
  <si>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</si>
  <si>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</si>
  <si>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</si>
  <si>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</si>
  <si>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</si>
  <si>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</si>
  <si>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</si>
  <si>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</si>
  <si>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</si>
  <si>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</si>
  <si>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</si>
  <si>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</si>
  <si>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</si>
  <si>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</si>
  <si>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</si>
  <si>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</si>
  <si>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</si>
  <si>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</si>
  <si>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</si>
  <si>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</si>
  <si>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</si>
  <si>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</si>
  <si>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</si>
  <si>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</si>
  <si>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</si>
  <si>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</si>
  <si>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</si>
  <si>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</si>
  <si>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</si>
  <si>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</si>
  <si>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</si>
  <si>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</si>
  <si>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</si>
  <si>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</si>
  <si>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</si>
  <si>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</si>
  <si>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</si>
  <si>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</si>
  <si>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</si>
  <si>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</si>
  <si>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</si>
  <si>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</si>
  <si>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</si>
  <si>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</si>
  <si>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</si>
  <si>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</si>
  <si>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</si>
  <si>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</si>
  <si>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</si>
  <si>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</si>
  <si>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</si>
  <si>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</si>
  <si>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</si>
  <si>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</si>
  <si>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</si>
  <si>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</si>
  <si>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</si>
  <si>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</si>
  <si>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</si>
  <si>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</si>
  <si>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</si>
  <si>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</si>
  <si>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</si>
  <si>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</si>
  <si>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</si>
  <si>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</si>
  <si>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</si>
  <si>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</si>
  <si>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</si>
  <si>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</si>
  <si>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</si>
  <si>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</si>
  <si>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</si>
  <si>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</si>
  <si>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</si>
  <si>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</si>
  <si>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</si>
  <si>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</si>
  <si>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</si>
  <si>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</si>
  <si>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</si>
  <si>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</si>
  <si>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</si>
  <si>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</si>
  <si>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</si>
  <si>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</si>
  <si>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</si>
  <si>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</si>
  <si>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</si>
  <si>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</si>
  <si>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</si>
  <si>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</si>
  <si>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</si>
  <si>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</si>
  <si>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</si>
  <si>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</si>
  <si>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</si>
  <si>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</si>
  <si>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</si>
  <si>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</si>
  <si>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</si>
  <si>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</si>
  <si>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</si>
  <si>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</si>
  <si>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</si>
  <si>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</si>
  <si>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</si>
  <si>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</si>
  <si>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</si>
  <si>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</si>
  <si>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</si>
  <si>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</si>
  <si>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</si>
  <si>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</si>
  <si>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</si>
  <si>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</si>
  <si>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</si>
  <si>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</si>
  <si>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</si>
  <si>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</si>
  <si>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</si>
  <si>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</si>
  <si>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</si>
  <si>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</si>
  <si>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</si>
  <si>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</si>
  <si>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</si>
  <si>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</si>
  <si>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</si>
  <si>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</si>
  <si>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</si>
  <si>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</si>
  <si>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</si>
  <si>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</si>
  <si>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</si>
  <si>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</si>
  <si>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</si>
  <si>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</si>
  <si>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</si>
  <si>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</si>
  <si>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</si>
  <si>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</si>
  <si>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</si>
  <si>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</si>
  <si>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</si>
  <si>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</si>
  <si>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</si>
  <si>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</si>
  <si>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</si>
  <si>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</si>
  <si>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</si>
  <si>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</si>
  <si>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</si>
  <si>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</si>
  <si>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</si>
  <si>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</si>
  <si>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</si>
  <si>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</si>
  <si>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</si>
  <si>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</si>
  <si>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</si>
  <si>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</si>
  <si>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</si>
  <si>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</si>
  <si>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</si>
  <si>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</si>
  <si>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</si>
  <si>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</si>
  <si>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</si>
  <si>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</si>
  <si>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</si>
  <si>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</si>
  <si>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</si>
  <si>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</si>
  <si>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</si>
  <si>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</si>
  <si>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</si>
  <si>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</si>
  <si>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</si>
  <si>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</si>
  <si>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</si>
  <si>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</si>
  <si>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</si>
  <si>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</si>
  <si>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</si>
  <si>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</si>
  <si>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</si>
  <si>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</si>
  <si>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</si>
  <si>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</si>
  <si>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</si>
  <si>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</si>
  <si>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</si>
  <si>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</si>
  <si>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</si>
  <si>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</si>
  <si>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</si>
  <si>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</si>
  <si>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</si>
  <si>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</si>
  <si>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</si>
  <si>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</si>
  <si>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</si>
  <si>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</si>
  <si>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</si>
  <si>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</si>
  <si>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</si>
  <si>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</si>
  <si>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</si>
  <si>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</si>
  <si>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</si>
  <si>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</si>
  <si>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</si>
  <si>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</si>
  <si>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</si>
  <si>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</si>
  <si>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</si>
  <si>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</si>
  <si>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</si>
  <si>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</si>
  <si>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</si>
  <si>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</si>
  <si>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</si>
  <si>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</si>
  <si>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</si>
  <si>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</si>
  <si>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</si>
  <si>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</si>
  <si>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</si>
  <si>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</si>
  <si>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</si>
  <si>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</si>
  <si>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</si>
  <si>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</si>
  <si>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</si>
  <si>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</si>
  <si>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</si>
  <si>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</si>
  <si>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</si>
  <si>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</si>
  <si>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</si>
  <si>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</si>
  <si>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</si>
  <si>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</si>
  <si>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</si>
  <si>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</si>
  <si>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</si>
  <si>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</si>
  <si>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</si>
  <si>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</si>
  <si>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</si>
  <si>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</si>
  <si>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</si>
  <si>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</si>
  <si>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</si>
  <si>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</si>
  <si>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</si>
  <si>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</si>
  <si>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</si>
  <si>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</si>
  <si>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</si>
  <si>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</si>
  <si>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</si>
  <si>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</si>
  <si>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</si>
  <si>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</si>
  <si>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</si>
  <si>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</si>
  <si>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</si>
  <si>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</si>
  <si>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</si>
  <si>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</si>
  <si>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</si>
  <si>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</si>
  <si>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</si>
  <si>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</si>
  <si>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</si>
  <si>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</si>
  <si>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</si>
  <si>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</si>
  <si>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</si>
  <si>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</si>
  <si>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</si>
  <si>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</si>
  <si>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</si>
  <si>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</si>
  <si>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</si>
  <si>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</si>
  <si>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</si>
  <si>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</si>
  <si>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</si>
  <si>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</si>
  <si>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</si>
  <si>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</si>
  <si>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</si>
  <si>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</si>
  <si>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</si>
  <si>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</si>
  <si>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</si>
  <si>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</si>
  <si>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</si>
  <si>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</si>
  <si>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</si>
  <si>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</si>
  <si>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</si>
  <si>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</si>
  <si>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</si>
  <si>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</si>
  <si>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</si>
  <si>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</si>
  <si>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</si>
  <si>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</si>
  <si>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</si>
  <si>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</si>
  <si>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</si>
  <si>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</si>
  <si>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</si>
  <si>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</si>
  <si>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</si>
  <si>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</si>
  <si>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</si>
  <si>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</si>
  <si>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</si>
  <si>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</si>
  <si>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</si>
  <si>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</si>
  <si>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</si>
  <si>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</si>
  <si>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</si>
  <si>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</si>
  <si>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</si>
  <si>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</si>
  <si>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</si>
  <si>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</si>
  <si>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</si>
  <si>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</si>
  <si>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</si>
  <si>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</si>
  <si>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</si>
  <si>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</si>
  <si>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</si>
  <si>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</si>
  <si>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</si>
  <si>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</si>
  <si>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</si>
  <si>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</si>
  <si>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</si>
  <si>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</si>
  <si>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</si>
  <si>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</si>
  <si>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</si>
  <si>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</si>
  <si>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</si>
  <si>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</si>
  <si>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</si>
  <si>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</si>
  <si>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</si>
  <si>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</si>
  <si>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</si>
  <si>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</si>
  <si>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</si>
  <si>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</si>
  <si>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</si>
  <si>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</si>
  <si>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</si>
  <si>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</si>
  <si>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</si>
  <si>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</si>
  <si>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</si>
  <si>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</si>
  <si>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</si>
  <si>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</si>
  <si>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</si>
  <si>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</si>
  <si>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</si>
  <si>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</si>
  <si>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</si>
  <si>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</si>
  <si>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</si>
  <si>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</si>
  <si>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</si>
  <si>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</si>
  <si>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</si>
  <si>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</si>
  <si>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</si>
  <si>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</si>
  <si>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</si>
  <si>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</si>
  <si>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</si>
  <si>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</si>
  <si>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</si>
  <si>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</si>
  <si>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</si>
  <si>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</si>
  <si>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</si>
  <si>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</si>
  <si>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</si>
  <si>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</si>
  <si>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</si>
  <si>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</si>
  <si>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</si>
  <si>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</si>
  <si>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</si>
  <si>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</si>
  <si>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</si>
  <si>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</si>
  <si>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</si>
  <si>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</si>
  <si>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</si>
  <si>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</si>
  <si>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</si>
  <si>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</si>
  <si>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</si>
  <si>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</si>
  <si>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</si>
  <si>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</si>
  <si>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</si>
  <si>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</si>
  <si>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</si>
  <si>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</si>
  <si>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</si>
  <si>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</si>
  <si>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</si>
  <si>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</si>
  <si>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</si>
  <si>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</si>
  <si>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</si>
  <si>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</si>
  <si>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</si>
  <si>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</si>
  <si>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</si>
  <si>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</si>
  <si>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</si>
  <si>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</si>
  <si>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</si>
  <si>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</si>
  <si>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</si>
  <si>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</si>
  <si>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</si>
  <si>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</si>
  <si>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</si>
  <si>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</si>
  <si>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</si>
  <si>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</si>
  <si>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</si>
  <si>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</si>
  <si>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</si>
  <si>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</si>
  <si>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</si>
  <si>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</si>
  <si>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</si>
  <si>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</si>
  <si>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</si>
  <si>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</si>
  <si>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</si>
  <si>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</si>
  <si>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</si>
  <si>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</si>
  <si>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</si>
  <si>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</si>
  <si>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</si>
  <si>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</si>
  <si>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</si>
  <si>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</si>
  <si>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</si>
  <si>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</si>
  <si>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</si>
  <si>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</si>
  <si>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</si>
  <si>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</si>
  <si>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</si>
  <si>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</si>
  <si>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</si>
  <si>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</si>
  <si>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</si>
  <si>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</si>
  <si>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</si>
  <si>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</si>
  <si>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</si>
  <si>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</si>
  <si>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</si>
  <si>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</si>
  <si>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</si>
  <si>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</si>
  <si>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</si>
  <si>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</si>
  <si>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</si>
  <si>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</si>
  <si>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</si>
  <si>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</si>
  <si>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</si>
  <si>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</si>
  <si>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</si>
  <si>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</si>
  <si>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</si>
  <si>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</si>
  <si>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</si>
  <si>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</si>
  <si>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</si>
  <si>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</si>
  <si>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</si>
  <si>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</si>
  <si>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</si>
  <si>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</si>
  <si>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</si>
  <si>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</si>
  <si>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</si>
  <si>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</si>
  <si>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</si>
  <si>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</si>
  <si>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</si>
  <si>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</si>
  <si>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</si>
  <si>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</si>
  <si>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</si>
  <si>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</si>
  <si>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</si>
  <si>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</si>
  <si>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</si>
  <si>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</si>
  <si>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</si>
  <si>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</si>
  <si>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</si>
  <si>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</si>
  <si>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</si>
  <si>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</si>
  <si>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</si>
  <si>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</si>
  <si>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</si>
  <si>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</si>
  <si>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</si>
  <si>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</si>
  <si>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</si>
  <si>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</si>
  <si>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</si>
  <si>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</si>
  <si>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</si>
  <si>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</si>
  <si>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</si>
  <si>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</si>
  <si>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</si>
  <si>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</si>
  <si>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</si>
  <si>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</si>
  <si>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</si>
  <si>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</si>
  <si>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</si>
  <si>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</si>
  <si>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</si>
  <si>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</si>
  <si>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</si>
  <si>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</si>
  <si>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</si>
  <si>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</si>
  <si>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</si>
  <si>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</si>
  <si>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</si>
  <si>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</si>
  <si>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</si>
  <si>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</si>
  <si>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</si>
  <si>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</si>
  <si>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</si>
  <si>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</si>
  <si>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</si>
  <si>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</si>
  <si>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</si>
  <si>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</si>
  <si>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</si>
  <si>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</si>
  <si>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</si>
  <si>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</si>
  <si>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</si>
  <si>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</si>
  <si>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</si>
  <si>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</si>
  <si>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</si>
  <si>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</si>
  <si>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</si>
  <si>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</si>
  <si>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</si>
  <si>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</si>
  <si>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</si>
  <si>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</si>
  <si>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</si>
  <si>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</si>
  <si>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</si>
  <si>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</si>
  <si>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</si>
  <si>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</si>
  <si>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</si>
  <si>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</si>
  <si>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</si>
  <si>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</si>
  <si>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</si>
  <si>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</si>
  <si>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</si>
  <si>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</si>
  <si>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</si>
  <si>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</si>
  <si>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</si>
  <si>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</si>
  <si>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</si>
  <si>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</si>
  <si>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</si>
  <si>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</si>
  <si>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</si>
  <si>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</si>
  <si>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</si>
  <si>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</si>
  <si>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</si>
  <si>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</si>
  <si>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</si>
  <si>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</si>
  <si>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</si>
  <si>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</si>
  <si>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</si>
  <si>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</si>
  <si>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</si>
  <si>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</si>
  <si>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</si>
  <si>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</si>
  <si>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</si>
  <si>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</si>
  <si>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</si>
  <si>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</si>
  <si>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</si>
  <si>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</si>
  <si>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</si>
  <si>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</si>
  <si>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</si>
  <si>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</si>
  <si>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</si>
  <si>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</si>
  <si>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</si>
  <si>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</si>
  <si>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</si>
  <si>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</si>
  <si>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</si>
  <si>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</si>
  <si>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</si>
  <si>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</si>
  <si>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</si>
  <si>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</si>
  <si>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</si>
  <si>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</si>
  <si>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</si>
  <si>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</si>
  <si>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</si>
  <si>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</si>
  <si>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</si>
  <si>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</si>
  <si>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</si>
  <si>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</si>
  <si>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</si>
  <si>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</si>
  <si>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</si>
  <si>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</si>
  <si>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</si>
  <si>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</si>
  <si>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</si>
  <si>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</si>
  <si>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</si>
  <si>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</si>
  <si>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</si>
  <si>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</si>
  <si>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</si>
  <si>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</si>
  <si>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</si>
  <si>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</si>
  <si>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</si>
  <si>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</si>
  <si>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</si>
  <si>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</si>
  <si>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</si>
  <si>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</si>
  <si>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</si>
  <si>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</si>
  <si>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</si>
  <si>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</si>
  <si>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</si>
  <si>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</si>
  <si>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</si>
  <si>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</si>
  <si>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</si>
  <si>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</si>
  <si>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</si>
  <si>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</si>
  <si>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</si>
  <si>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</si>
  <si>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</si>
  <si>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</si>
  <si>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</si>
  <si>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</si>
  <si>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</si>
  <si>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</si>
  <si>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</si>
  <si>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</si>
  <si>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</si>
  <si>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</si>
  <si>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</si>
  <si>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</si>
  <si>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</si>
  <si>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</si>
  <si>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</si>
  <si>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</si>
  <si>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</si>
  <si>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</si>
  <si>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</si>
  <si>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</si>
  <si>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</si>
  <si>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</si>
  <si>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</si>
  <si>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</si>
  <si>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</si>
  <si>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</si>
  <si>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</si>
  <si>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</si>
  <si>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</si>
  <si>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</si>
  <si>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</si>
  <si>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</si>
  <si>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</si>
  <si>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</si>
  <si>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</si>
  <si>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</si>
  <si>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</si>
  <si>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</si>
  <si>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</si>
  <si>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</si>
  <si>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</si>
  <si>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</si>
  <si>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</si>
  <si>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</si>
  <si>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</si>
  <si>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</si>
  <si>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</si>
  <si>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</si>
  <si>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</si>
  <si>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</si>
  <si>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</si>
  <si>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</si>
  <si>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</si>
  <si>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</si>
  <si>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</si>
  <si>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</si>
  <si>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</si>
  <si>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</si>
  <si>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</si>
  <si>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</si>
  <si>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</si>
  <si>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</si>
  <si>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</si>
  <si>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</si>
  <si>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</si>
  <si>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</si>
  <si>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</si>
  <si>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</si>
  <si>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</si>
  <si>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</si>
  <si>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</si>
  <si>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</si>
  <si>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</si>
  <si>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</si>
  <si>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</si>
  <si>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</si>
  <si>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</si>
  <si>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</si>
  <si>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</si>
  <si>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</si>
  <si>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</si>
  <si>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</si>
  <si>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</si>
  <si>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</si>
  <si>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</si>
  <si>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</si>
  <si>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</si>
  <si>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</si>
  <si>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</si>
  <si>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</si>
  <si>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</si>
  <si>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</si>
  <si>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</si>
  <si>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</si>
  <si>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</si>
  <si>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</si>
  <si>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</si>
  <si>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</si>
  <si>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</si>
  <si>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</si>
  <si>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</si>
  <si>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</si>
  <si>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</si>
  <si>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</si>
  <si>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</si>
  <si>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</si>
  <si>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</si>
  <si>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</si>
  <si>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</si>
  <si>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</si>
  <si>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</si>
  <si>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</si>
  <si>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</si>
  <si>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</si>
  <si>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</si>
  <si>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</si>
  <si>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</si>
  <si>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</si>
  <si>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</si>
  <si>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</si>
  <si>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</si>
  <si>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</si>
  <si>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</si>
  <si>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</si>
  <si>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</si>
  <si>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</si>
  <si>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</si>
  <si>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</si>
  <si>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</si>
  <si>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</si>
  <si>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</si>
  <si>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</si>
  <si>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</si>
  <si>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</si>
  <si>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</si>
  <si>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</si>
  <si>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</si>
  <si>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</si>
  <si>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</si>
  <si>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</si>
  <si>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</si>
  <si>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</si>
  <si>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</si>
  <si>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</si>
  <si>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</si>
  <si>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</si>
  <si>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</si>
  <si>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</si>
  <si>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</si>
  <si>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</si>
  <si>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</si>
  <si>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</si>
  <si>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</si>
  <si>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</si>
  <si>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</si>
  <si>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</si>
  <si>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</si>
  <si>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</si>
  <si>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</si>
  <si>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</si>
  <si>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</si>
  <si>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</si>
  <si>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</si>
  <si>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</si>
  <si>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</si>
  <si>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</si>
  <si>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</si>
  <si>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</si>
  <si>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</si>
  <si>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</si>
  <si>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</si>
  <si>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</si>
  <si>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</si>
  <si>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</si>
  <si>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</si>
  <si>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</si>
  <si>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</si>
  <si>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</si>
  <si>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</si>
  <si>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</si>
  <si>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</si>
  <si>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</si>
  <si>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</si>
  <si>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</si>
  <si>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</si>
  <si>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</si>
  <si>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</si>
  <si>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</si>
  <si>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</si>
  <si>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</si>
  <si>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</si>
  <si>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</si>
  <si>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</si>
  <si>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</si>
  <si>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</si>
  <si>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</si>
  <si>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</si>
  <si>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</si>
  <si>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</si>
  <si>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</si>
  <si>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</si>
  <si>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</si>
  <si>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</si>
  <si>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</si>
  <si>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</si>
  <si>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</si>
  <si>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</si>
  <si>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</si>
  <si>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</si>
  <si>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</si>
  <si>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</si>
  <si>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</si>
  <si>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</si>
  <si>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</si>
  <si>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</si>
  <si>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</si>
  <si>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</si>
  <si>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</si>
  <si>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</si>
  <si>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</si>
  <si>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</si>
  <si>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</si>
  <si>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</si>
  <si>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</si>
  <si>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</si>
  <si>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</si>
  <si>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</si>
  <si>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</si>
  <si>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</si>
  <si>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</si>
  <si>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</si>
  <si>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</si>
  <si>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</si>
  <si>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</si>
  <si>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</si>
  <si>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</si>
  <si>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</si>
  <si>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</si>
  <si>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</si>
  <si>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</si>
  <si>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</si>
  <si>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</si>
  <si>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</si>
  <si>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</si>
  <si>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</si>
  <si>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</si>
  <si>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</si>
  <si>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</si>
  <si>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</si>
  <si>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</si>
  <si>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</si>
  <si>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</si>
  <si>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</si>
  <si>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</si>
  <si>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</si>
  <si>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</si>
  <si>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</si>
  <si>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</si>
  <si>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</si>
  <si>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</si>
  <si>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</si>
  <si>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</si>
  <si>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</si>
  <si>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</si>
  <si>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</si>
  <si>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</si>
  <si>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</si>
  <si>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</si>
  <si>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</si>
  <si>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</si>
  <si>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</si>
  <si>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</si>
  <si>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</si>
  <si>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</si>
  <si>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</si>
  <si>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</si>
  <si>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</si>
  <si>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</si>
  <si>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</si>
  <si>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</si>
  <si>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</si>
  <si>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</si>
  <si>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</si>
  <si>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</si>
  <si>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</si>
  <si>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</si>
  <si>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</si>
  <si>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</si>
  <si>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</si>
  <si>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</si>
  <si>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</si>
  <si>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</si>
  <si>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</si>
  <si>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</si>
  <si>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</si>
  <si>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</si>
  <si>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</si>
  <si>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</si>
  <si>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</si>
  <si>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</si>
  <si>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</si>
  <si>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</si>
  <si>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</si>
  <si>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</si>
  <si>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</si>
  <si>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</si>
  <si>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</si>
  <si>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</si>
  <si>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</si>
  <si>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</si>
  <si>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</si>
  <si>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</si>
  <si>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</si>
  <si>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</si>
  <si>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</si>
  <si>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</si>
  <si>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</si>
  <si>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</si>
  <si>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</si>
  <si>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</si>
  <si>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</si>
  <si>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</si>
  <si>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</si>
  <si>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</si>
  <si>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</si>
  <si>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</si>
  <si>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</si>
  <si>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</si>
  <si>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</si>
  <si>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</si>
  <si>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</si>
  <si>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</si>
  <si>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</si>
  <si>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</si>
  <si>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</si>
  <si>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</si>
  <si>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</si>
  <si>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</si>
  <si>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</si>
  <si>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</si>
  <si>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</si>
  <si>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</si>
  <si>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</si>
  <si>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</si>
  <si>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</si>
  <si>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</si>
  <si>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</si>
  <si>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</si>
  <si>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</si>
  <si>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</si>
  <si>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</si>
  <si>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</si>
  <si>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</si>
  <si>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</si>
  <si>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</si>
  <si>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</si>
  <si>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</si>
  <si>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</si>
  <si>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</si>
  <si>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</si>
  <si>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</si>
  <si>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</si>
  <si>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</si>
  <si>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</si>
  <si>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</si>
  <si>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</si>
  <si>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</si>
  <si>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</si>
  <si>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</si>
  <si>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</si>
  <si>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</si>
  <si>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</si>
  <si>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</si>
  <si>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</si>
  <si>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</si>
  <si>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</si>
  <si>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</si>
  <si>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</si>
  <si>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</si>
  <si>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</si>
  <si>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</si>
  <si>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</si>
  <si>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</si>
  <si>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</si>
  <si>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</si>
  <si>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</si>
  <si>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</si>
  <si>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</si>
  <si>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</si>
  <si>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</si>
  <si>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</si>
  <si>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</si>
  <si>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</si>
  <si>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</si>
  <si>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</si>
  <si>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</si>
  <si>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</si>
  <si>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</si>
  <si>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</si>
  <si>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</si>
  <si>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</si>
  <si>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</si>
  <si>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</si>
  <si>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</si>
  <si>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</si>
  <si>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</si>
  <si>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</si>
  <si>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</si>
  <si>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</si>
  <si>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</si>
  <si>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</si>
  <si>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</si>
  <si>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</si>
  <si>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</si>
  <si>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</si>
  <si>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</si>
  <si>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</si>
  <si>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</si>
  <si>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</si>
  <si>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</si>
  <si>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</si>
  <si>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</si>
  <si>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</si>
  <si>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</si>
  <si>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</si>
  <si>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</si>
  <si>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</si>
  <si>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</si>
  <si>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</si>
  <si>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</si>
  <si>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</si>
  <si>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</si>
  <si>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</si>
  <si>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</si>
  <si>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</si>
  <si>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</si>
  <si>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</si>
  <si>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</si>
  <si>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</si>
  <si>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</si>
  <si>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</si>
  <si>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</si>
  <si>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</si>
  <si>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</si>
  <si>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</si>
  <si>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</si>
  <si>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</si>
  <si>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</si>
  <si>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</si>
  <si>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</si>
  <si>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</si>
  <si>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</si>
  <si>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</si>
  <si>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</si>
  <si>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</si>
  <si>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</si>
  <si>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</si>
  <si>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</si>
  <si>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</si>
  <si>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</si>
  <si>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</si>
  <si>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</si>
  <si>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</si>
  <si>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</si>
  <si>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</si>
  <si>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</si>
  <si>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</si>
  <si>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</si>
  <si>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</si>
  <si>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</si>
  <si>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</si>
  <si>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</si>
  <si>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</si>
  <si>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</si>
  <si>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</si>
  <si>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</si>
  <si>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</si>
  <si>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</si>
  <si>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</si>
  <si>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</si>
  <si>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</si>
  <si>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</si>
  <si>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</si>
  <si>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</si>
  <si>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</si>
  <si>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</si>
  <si>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</si>
  <si>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</si>
  <si>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</si>
  <si>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</si>
  <si>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</si>
  <si>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</si>
  <si>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</si>
  <si>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</si>
  <si>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</si>
  <si>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</si>
  <si>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</si>
  <si>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</si>
  <si>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</si>
  <si>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</si>
  <si>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</si>
  <si>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</si>
  <si>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</si>
  <si>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</si>
  <si>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</si>
  <si>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</si>
  <si>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</si>
  <si>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</si>
  <si>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</si>
  <si>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</si>
  <si>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</si>
  <si>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</si>
  <si>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</si>
  <si>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</si>
  <si>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</si>
  <si>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</si>
  <si>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</si>
  <si>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</si>
  <si>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</si>
  <si>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</si>
  <si>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</si>
  <si>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</si>
  <si>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</si>
  <si>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</si>
  <si>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</si>
  <si>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</si>
  <si>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</si>
  <si>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</si>
  <si>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</si>
  <si>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</si>
  <si>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</si>
  <si>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</si>
  <si>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</si>
  <si>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</si>
  <si>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</si>
  <si>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</si>
  <si>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</si>
  <si>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</si>
  <si>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</si>
  <si>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</si>
  <si>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</si>
  <si>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</si>
  <si>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</si>
  <si>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</si>
  <si>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</si>
  <si>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</si>
  <si>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</si>
  <si>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</si>
  <si>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</si>
  <si>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</si>
  <si>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</si>
  <si>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</si>
  <si>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</si>
  <si>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</si>
  <si>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</si>
  <si>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</si>
  <si>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</si>
  <si>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</si>
  <si>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</si>
  <si>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</si>
  <si>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</si>
  <si>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</si>
  <si>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</si>
  <si>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</si>
  <si>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</si>
  <si>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</si>
  <si>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</si>
  <si>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</si>
  <si>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</si>
  <si>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</si>
  <si>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</si>
  <si>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</si>
  <si>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</si>
  <si>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</si>
  <si>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</si>
  <si>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</si>
  <si>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</si>
  <si>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</si>
  <si>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</si>
  <si>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</si>
  <si>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</si>
  <si>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</si>
  <si>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</si>
  <si>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</si>
  <si>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</si>
  <si>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</si>
  <si>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</si>
  <si>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</si>
  <si>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</si>
  <si>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</si>
  <si>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</si>
  <si>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</si>
  <si>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</si>
  <si>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</si>
  <si>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</si>
  <si>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</si>
  <si>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</si>
  <si>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</si>
  <si>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</si>
  <si>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</si>
  <si>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</si>
  <si>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</si>
  <si>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</si>
  <si>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</si>
  <si>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</si>
  <si>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</si>
  <si>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</si>
  <si>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</si>
  <si>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</si>
  <si>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</si>
  <si>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</si>
  <si>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</si>
  <si>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</si>
  <si>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</si>
  <si>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</si>
  <si>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</si>
  <si>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</si>
  <si>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</si>
  <si>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</si>
  <si>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</si>
  <si>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</si>
  <si>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</si>
  <si>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</si>
  <si>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</si>
  <si>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</si>
  <si>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</si>
  <si>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</si>
  <si>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</si>
  <si>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</si>
  <si>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</si>
  <si>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</si>
  <si>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</si>
  <si>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</si>
  <si>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</si>
  <si>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</si>
  <si>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</si>
  <si>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</si>
  <si>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</si>
  <si>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</si>
  <si>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</si>
  <si>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</si>
  <si>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</si>
  <si>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</si>
  <si>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</si>
  <si>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</si>
  <si>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</si>
  <si>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</si>
  <si>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</si>
  <si>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</si>
  <si>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</si>
  <si>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</si>
  <si>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</si>
  <si>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</si>
  <si>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</si>
  <si>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</si>
  <si>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</si>
  <si>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</si>
  <si>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</si>
  <si>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</si>
  <si>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</si>
  <si>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</si>
  <si>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</si>
  <si>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</si>
  <si>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</si>
  <si>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</si>
  <si>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</si>
  <si>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</si>
  <si>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</si>
  <si>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</si>
  <si>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</si>
  <si>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</si>
  <si>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</si>
  <si>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</si>
  <si>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</si>
  <si>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</si>
  <si>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</si>
  <si>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</si>
  <si>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</si>
  <si>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</si>
  <si>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</si>
  <si>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</si>
  <si>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</si>
  <si>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</si>
  <si>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</si>
  <si>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</si>
  <si>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</si>
  <si>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</si>
  <si>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</si>
  <si>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</si>
  <si>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</si>
  <si>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</si>
  <si>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</si>
  <si>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</si>
  <si>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</si>
  <si>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</si>
  <si>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</si>
  <si>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</si>
  <si>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</si>
  <si>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</si>
  <si>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</si>
  <si>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</si>
  <si>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</si>
  <si>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</si>
  <si>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</si>
  <si>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</si>
  <si>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</si>
  <si>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</si>
  <si>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</si>
  <si>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</si>
  <si>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</si>
  <si>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</si>
  <si>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</si>
  <si>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</si>
  <si>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</si>
  <si>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</si>
  <si>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</si>
  <si>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</si>
  <si>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</si>
  <si>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</si>
  <si>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</si>
  <si>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</si>
  <si>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</si>
  <si>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</si>
  <si>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</si>
  <si>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</si>
  <si>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</si>
  <si>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</si>
  <si>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</si>
  <si>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</si>
  <si>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</si>
  <si>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</si>
  <si>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</si>
  <si>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</si>
  <si>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</si>
  <si>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</si>
  <si>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</si>
  <si>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</si>
  <si>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</si>
  <si>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</si>
  <si>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</si>
  <si>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</si>
  <si>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</si>
  <si>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</si>
  <si>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</si>
  <si>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</si>
  <si>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</si>
  <si>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</si>
  <si>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</si>
  <si>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</si>
  <si>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</si>
  <si>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</si>
  <si>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</si>
  <si>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</si>
  <si>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</si>
  <si>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</si>
  <si>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</si>
  <si>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</si>
  <si>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</si>
  <si>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</si>
  <si>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</si>
  <si>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</si>
  <si>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</si>
  <si>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</si>
  <si>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</si>
  <si>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</si>
  <si>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</si>
  <si>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</si>
  <si>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</si>
  <si>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</si>
  <si>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</si>
  <si>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</si>
  <si>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</si>
  <si>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</si>
  <si>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</si>
  <si>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</si>
  <si>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</si>
  <si>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</si>
  <si>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</si>
  <si>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</si>
  <si>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</si>
  <si>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</si>
  <si>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</si>
  <si>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</si>
  <si>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</si>
  <si>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</si>
  <si>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</si>
  <si>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</si>
  <si>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</si>
  <si>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</si>
  <si>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</si>
  <si>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</si>
  <si>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</si>
  <si>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</si>
  <si>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</si>
  <si>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</si>
  <si>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</si>
  <si>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</si>
  <si>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</si>
  <si>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</si>
  <si>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</si>
  <si>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</si>
  <si>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</si>
  <si>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</si>
  <si>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</si>
  <si>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</si>
  <si>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</si>
  <si>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</si>
  <si>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</si>
  <si>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</si>
  <si>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</si>
  <si>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</si>
  <si>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</si>
  <si>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</si>
  <si>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</si>
  <si>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</si>
  <si>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</si>
  <si>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</si>
  <si>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</si>
  <si>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</si>
  <si>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</si>
  <si>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</si>
  <si>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</si>
  <si>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</si>
  <si>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</si>
  <si>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</si>
  <si>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</si>
  <si>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</si>
  <si>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</si>
  <si>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</si>
  <si>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</si>
  <si>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</si>
  <si>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</si>
  <si>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</si>
  <si>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</si>
  <si>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</si>
  <si>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</si>
  <si>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</si>
  <si>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</si>
  <si>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</si>
  <si>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</si>
  <si>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</si>
  <si>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</si>
  <si>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</si>
  <si>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</si>
  <si>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</si>
  <si>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</si>
  <si>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</si>
  <si>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</si>
  <si>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</si>
  <si>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</si>
  <si>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</si>
  <si>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</si>
  <si>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</si>
  <si>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</si>
  <si>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</si>
  <si>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</si>
  <si>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</si>
  <si>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</si>
  <si>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</si>
  <si>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</si>
  <si>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</si>
  <si>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</si>
  <si>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</si>
  <si>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</si>
  <si>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</si>
  <si>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</si>
  <si>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</si>
  <si>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</si>
  <si>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</si>
  <si>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</si>
  <si>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</si>
  <si>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</si>
  <si>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</si>
  <si>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</si>
  <si>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</si>
  <si>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</si>
  <si>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</si>
  <si>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</si>
  <si>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</si>
  <si>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</si>
  <si>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</si>
  <si>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</si>
  <si>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</si>
  <si>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</si>
  <si>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</si>
  <si>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</si>
  <si>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</si>
  <si>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</si>
  <si>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</si>
  <si>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</si>
  <si>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</si>
  <si>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</si>
  <si>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</si>
  <si>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</si>
  <si>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</si>
  <si>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</si>
  <si>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</si>
  <si>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</si>
  <si>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</si>
  <si>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</si>
  <si>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</si>
  <si>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</si>
  <si>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</si>
  <si>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</si>
  <si>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</si>
  <si>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</si>
  <si>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</si>
  <si>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</si>
  <si>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</si>
  <si>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</si>
  <si>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</si>
  <si>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</si>
  <si>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</si>
  <si>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</si>
  <si>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</si>
  <si>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</si>
  <si>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</si>
  <si>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</si>
  <si>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</si>
  <si>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</si>
  <si>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</si>
  <si>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</si>
  <si>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</si>
  <si>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</si>
  <si>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</si>
  <si>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</si>
  <si>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</si>
  <si>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</si>
  <si>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</si>
  <si>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</si>
  <si>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</si>
  <si>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</si>
  <si>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</si>
  <si>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</si>
  <si>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</si>
  <si>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</si>
  <si>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</si>
  <si>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</si>
  <si>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</si>
  <si>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</si>
  <si>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</si>
  <si>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</si>
  <si>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</si>
  <si>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</si>
  <si>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</si>
  <si>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</si>
  <si>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</si>
  <si>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</si>
  <si>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</si>
  <si>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</si>
  <si>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</si>
  <si>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</si>
  <si>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</si>
  <si>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</si>
  <si>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</si>
  <si>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</si>
  <si>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</si>
  <si>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</si>
  <si>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</si>
  <si>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</si>
  <si>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</si>
  <si>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</si>
  <si>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</si>
  <si>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</si>
  <si>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</si>
  <si>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</si>
  <si>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</si>
  <si>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</si>
  <si>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</si>
  <si>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</si>
  <si>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</si>
  <si>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</si>
  <si>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</si>
  <si>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</si>
  <si>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</si>
  <si>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</si>
  <si>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</si>
  <si>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</si>
  <si>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</si>
  <si>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</si>
  <si>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</si>
  <si>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</si>
  <si>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</si>
  <si>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</si>
  <si>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</si>
  <si>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</si>
  <si>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</si>
  <si>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</si>
  <si>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</si>
  <si>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</si>
  <si>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</si>
  <si>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</si>
  <si>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</si>
  <si>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</si>
  <si>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</si>
  <si>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</si>
  <si>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</si>
  <si>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</si>
  <si>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</si>
  <si>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</si>
  <si>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</si>
  <si>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</si>
  <si>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</si>
  <si>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</si>
  <si>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</si>
  <si>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</si>
  <si>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</si>
  <si>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</si>
  <si>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</si>
  <si>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</si>
  <si>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</si>
  <si>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</si>
  <si>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</si>
  <si>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</si>
  <si>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</si>
  <si>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</si>
  <si>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</si>
  <si>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</si>
  <si>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</si>
  <si>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</si>
  <si>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</si>
  <si>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</si>
  <si>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</si>
  <si>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</si>
  <si>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</si>
  <si>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</si>
  <si>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</si>
  <si>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</si>
  <si>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</si>
  <si>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</si>
  <si>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</si>
  <si>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</si>
  <si>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</si>
  <si>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</si>
  <si>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</si>
  <si>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</si>
  <si>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</si>
  <si>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</si>
  <si>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</si>
  <si>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</si>
  <si>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</si>
  <si>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</si>
  <si>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</si>
  <si>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</si>
  <si>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</si>
  <si>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</si>
  <si>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</si>
  <si>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</si>
  <si>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</si>
  <si>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</si>
  <si>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</si>
  <si>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</si>
  <si>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</si>
  <si>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</si>
  <si>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</si>
  <si>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</si>
  <si>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</si>
  <si>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</si>
  <si>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</si>
  <si>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</si>
  <si>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</si>
  <si>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</si>
  <si>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</si>
  <si>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</si>
  <si>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</si>
  <si>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</si>
  <si>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</si>
  <si>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</si>
  <si>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</si>
  <si>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</si>
  <si>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</si>
  <si>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</si>
  <si>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</si>
  <si>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</si>
  <si>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</si>
  <si>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</si>
  <si>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</si>
  <si>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</si>
  <si>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</si>
  <si>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</si>
  <si>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</si>
  <si>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</si>
  <si>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</si>
  <si>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</si>
  <si>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</si>
  <si>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</si>
  <si>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</si>
  <si>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</si>
  <si>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</si>
  <si>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</si>
  <si>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</si>
  <si>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</si>
  <si>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</si>
  <si>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</si>
  <si>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</si>
  <si>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</si>
  <si>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</si>
  <si>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</si>
  <si>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</si>
  <si>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</si>
  <si>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</si>
  <si>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</si>
  <si>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</si>
  <si>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</si>
  <si>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</si>
  <si>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</si>
  <si>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</si>
  <si>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</si>
  <si>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</si>
  <si>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</si>
  <si>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</si>
  <si>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</si>
  <si>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</si>
  <si>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</si>
  <si>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</si>
  <si>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</si>
  <si>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</si>
  <si>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</si>
  <si>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</si>
  <si>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</si>
  <si>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</si>
  <si>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</si>
  <si>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</si>
  <si>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</si>
  <si>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</si>
  <si>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</si>
  <si>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</si>
  <si>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</si>
  <si>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</si>
  <si>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</si>
  <si>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</si>
  <si>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</si>
  <si>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</si>
  <si>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</si>
  <si>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</si>
  <si>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</si>
  <si>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</si>
  <si>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</si>
  <si>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</si>
  <si>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</si>
  <si>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</si>
  <si>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</si>
  <si>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</si>
  <si>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</si>
  <si>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</si>
  <si>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</si>
  <si>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</si>
  <si>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</si>
  <si>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</si>
  <si>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</si>
  <si>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</si>
  <si>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</si>
  <si>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</si>
  <si>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</si>
  <si>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</si>
  <si>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</si>
  <si>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</si>
  <si>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</si>
  <si>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</si>
  <si>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</si>
  <si>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</si>
  <si>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</si>
  <si>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</si>
  <si>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</si>
  <si>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</si>
  <si>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</si>
  <si>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</si>
  <si>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</si>
  <si>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</si>
  <si>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</si>
  <si>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</si>
  <si>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</si>
  <si>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</si>
  <si>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</si>
  <si>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</si>
  <si>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</si>
  <si>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</si>
  <si>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</si>
  <si>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</si>
  <si>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</si>
  <si>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</si>
  <si>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</si>
  <si>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</si>
  <si>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</si>
  <si>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</si>
  <si>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</si>
  <si>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</si>
  <si>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</si>
  <si>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</si>
  <si>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</si>
  <si>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</si>
  <si>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</si>
  <si>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</si>
  <si>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</si>
  <si>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</si>
  <si>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</si>
  <si>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</si>
  <si>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</si>
  <si>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</si>
  <si>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</si>
  <si>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</si>
  <si>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</si>
  <si>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</si>
  <si>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</si>
  <si>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</si>
  <si>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</si>
  <si>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</si>
  <si>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</si>
  <si>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</si>
  <si>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</si>
  <si>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</si>
  <si>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</si>
  <si>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</si>
  <si>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</si>
  <si>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</si>
  <si>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</si>
  <si>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</si>
  <si>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</si>
  <si>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</si>
  <si>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</si>
  <si>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</si>
  <si>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</si>
  <si>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</si>
  <si>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</si>
  <si>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</si>
  <si>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</si>
  <si>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</si>
  <si>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</si>
  <si>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</si>
  <si>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</si>
  <si>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</si>
  <si>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</si>
  <si>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</si>
  <si>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</si>
  <si>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</si>
  <si>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</si>
  <si>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</si>
  <si>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</si>
  <si>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</si>
  <si>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</si>
  <si>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</si>
  <si>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</si>
  <si>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</si>
  <si>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</si>
  <si>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</si>
  <si>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</si>
  <si>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</si>
  <si>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</si>
  <si>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</si>
  <si>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</si>
  <si>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</si>
  <si>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</si>
  <si>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</si>
  <si>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</si>
  <si>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</si>
  <si>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</si>
  <si>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</si>
  <si>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</si>
  <si>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</si>
  <si>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</si>
  <si>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</si>
  <si>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</si>
  <si>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</si>
  <si>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</si>
  <si>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</si>
  <si>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</si>
  <si>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</si>
  <si>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</si>
  <si>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</si>
  <si>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</si>
  <si>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</si>
  <si>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</si>
  <si>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</si>
  <si>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</si>
  <si>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</si>
  <si>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</si>
  <si>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</si>
  <si>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</si>
  <si>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</si>
  <si>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</si>
  <si>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</si>
  <si>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</si>
  <si>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</si>
  <si>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</si>
  <si>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</si>
  <si>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</si>
  <si>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</si>
  <si>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</si>
  <si>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</si>
  <si>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</si>
  <si>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</si>
  <si>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</si>
  <si>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</si>
  <si>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</si>
  <si>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</si>
  <si>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</si>
  <si>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</si>
  <si>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</si>
  <si>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</si>
  <si>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</si>
  <si>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</si>
  <si>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</si>
  <si>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</si>
  <si>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</si>
  <si>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</si>
  <si>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</si>
  <si>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</si>
  <si>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</si>
  <si>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</si>
  <si>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</si>
  <si>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</si>
  <si>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</si>
  <si>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</si>
  <si>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</si>
  <si>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</si>
  <si>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</si>
  <si>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</si>
  <si>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</si>
  <si>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</si>
  <si>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</si>
  <si>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</si>
  <si>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</si>
  <si>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</si>
  <si>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</si>
  <si>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</si>
  <si>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</si>
  <si>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</si>
  <si>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</si>
  <si>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</si>
  <si>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</si>
  <si>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</si>
  <si>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</si>
  <si>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</si>
  <si>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</si>
  <si>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</si>
  <si>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</si>
  <si>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</si>
  <si>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</si>
  <si>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</si>
  <si>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</si>
  <si>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</si>
  <si>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</si>
  <si>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</si>
  <si>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</si>
  <si>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</si>
  <si>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</si>
  <si>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</si>
  <si>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</si>
  <si>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</si>
  <si>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</si>
  <si>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</si>
  <si>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</si>
  <si>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</si>
  <si>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</si>
  <si>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</si>
  <si>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</si>
  <si>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</si>
  <si>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</si>
  <si>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</si>
  <si>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</si>
  <si>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</si>
  <si>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</si>
  <si>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</si>
  <si>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</si>
  <si>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</si>
  <si>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</si>
  <si>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</si>
  <si>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</si>
  <si>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</si>
  <si>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</si>
  <si>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</si>
  <si>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</si>
  <si>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</si>
  <si>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</si>
  <si>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</si>
  <si>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</si>
  <si>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</si>
  <si>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</si>
  <si>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</si>
  <si>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</si>
  <si>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</si>
  <si>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</si>
  <si>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</si>
  <si>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</si>
  <si>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</si>
  <si>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</si>
  <si>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</si>
  <si>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</si>
  <si>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</si>
  <si>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</si>
  <si>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</si>
  <si>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</si>
  <si>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</si>
  <si>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</si>
  <si>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</si>
  <si>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</si>
  <si>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</si>
  <si>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</si>
  <si>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</si>
  <si>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</si>
  <si>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</si>
  <si>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</si>
  <si>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</si>
  <si>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</si>
  <si>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</si>
  <si>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</si>
  <si>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</si>
  <si>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</si>
  <si>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</si>
  <si>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</si>
  <si>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</si>
  <si>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</si>
  <si>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</si>
  <si>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</si>
  <si>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</si>
  <si>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</si>
  <si>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</si>
  <si>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</si>
  <si>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</si>
  <si>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</si>
  <si>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</si>
  <si>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</si>
  <si>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</si>
  <si>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</si>
  <si>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</si>
  <si>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</si>
  <si>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</si>
  <si>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</si>
  <si>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</si>
  <si>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</si>
  <si>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</si>
  <si>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</si>
  <si>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</si>
  <si>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</si>
  <si>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</si>
  <si>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</si>
  <si>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</si>
  <si>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</si>
  <si>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</si>
  <si>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</si>
  <si>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</si>
  <si>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</si>
  <si>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</si>
  <si>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</si>
  <si>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</si>
  <si>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</si>
  <si>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</si>
  <si>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</si>
  <si>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</si>
  <si>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</si>
  <si>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</si>
  <si>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</si>
  <si>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</si>
  <si>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</si>
  <si>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</si>
  <si>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</si>
  <si>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</si>
  <si>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</si>
  <si>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</si>
  <si>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</si>
  <si>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</si>
  <si>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</si>
  <si>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</si>
  <si>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</si>
  <si>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</si>
  <si>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</si>
  <si>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</si>
  <si>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</si>
  <si>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</si>
  <si>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</si>
  <si>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</si>
  <si>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</si>
  <si>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</si>
  <si>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</si>
  <si>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</si>
  <si>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</si>
  <si>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</si>
  <si>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</si>
  <si>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</si>
  <si>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</si>
  <si>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</si>
  <si>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</si>
  <si>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</si>
  <si>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</si>
  <si>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</si>
  <si>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</si>
  <si>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</si>
  <si>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</si>
  <si>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</si>
  <si>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</si>
  <si>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</si>
  <si>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</si>
  <si>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</si>
  <si>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</si>
  <si>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</si>
  <si>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</si>
  <si>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</si>
  <si>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</si>
  <si>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</si>
  <si>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</si>
  <si>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</si>
  <si>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</si>
  <si>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</si>
  <si>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</si>
  <si>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</si>
  <si>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</si>
  <si>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</si>
  <si>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</si>
  <si>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</si>
  <si>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</si>
  <si>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</si>
  <si>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</si>
  <si>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</si>
  <si>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</si>
  <si>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</si>
  <si>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</si>
  <si>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</si>
  <si>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</si>
  <si>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</si>
  <si>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</si>
  <si>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</si>
  <si>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</si>
  <si>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</si>
  <si>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</si>
  <si>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</si>
  <si>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</si>
  <si>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</si>
  <si>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</si>
  <si>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</si>
  <si>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</si>
  <si>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</si>
  <si>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</si>
  <si>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</si>
  <si>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</si>
  <si>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</si>
  <si>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</si>
  <si>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</si>
  <si>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</si>
  <si>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</si>
  <si>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</si>
  <si>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</si>
  <si>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</si>
  <si>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</si>
  <si>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</si>
  <si>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</si>
  <si>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</si>
  <si>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</si>
  <si>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</si>
  <si>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</si>
  <si>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</si>
  <si>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</si>
  <si>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</si>
  <si>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</si>
  <si>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</si>
  <si>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</si>
  <si>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</si>
  <si>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</si>
  <si>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</si>
  <si>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</si>
  <si>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</si>
  <si>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</si>
  <si>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</si>
  <si>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</si>
  <si>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</si>
  <si>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</si>
  <si>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</si>
  <si>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</si>
  <si>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</si>
  <si>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</si>
  <si>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</si>
  <si>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</si>
  <si>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</si>
  <si>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</si>
  <si>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</si>
  <si>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</si>
  <si>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</si>
  <si>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</si>
  <si>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</si>
  <si>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</si>
  <si>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</si>
  <si>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</si>
  <si>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</si>
  <si>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</si>
  <si>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</si>
  <si>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</si>
  <si>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</si>
  <si>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</si>
  <si>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</si>
  <si>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</si>
  <si>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</si>
  <si>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</si>
  <si>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</si>
  <si>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</si>
  <si>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</si>
  <si>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</si>
  <si>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</si>
  <si>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</si>
  <si>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</si>
  <si>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</si>
  <si>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</si>
  <si>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</si>
  <si>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</si>
  <si>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</si>
  <si>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</si>
  <si>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</si>
  <si>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</si>
  <si>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</si>
  <si>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</si>
  <si>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</si>
  <si>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</si>
  <si>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</si>
  <si>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</si>
  <si>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</si>
  <si>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</si>
  <si>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</si>
  <si>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</si>
  <si>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</si>
  <si>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</si>
  <si>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</si>
  <si>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</si>
  <si>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</si>
  <si>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</si>
  <si>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</si>
  <si>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</si>
  <si>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</si>
  <si>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</si>
  <si>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</si>
  <si>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</si>
  <si>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</si>
  <si>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</si>
  <si>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</si>
  <si>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</si>
  <si>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</si>
  <si>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</si>
  <si>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</si>
  <si>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</si>
  <si>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</si>
  <si>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</si>
  <si>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</si>
  <si>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</si>
  <si>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</si>
  <si>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</si>
  <si>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</si>
  <si>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</si>
  <si>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</si>
  <si>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</si>
  <si>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</si>
  <si>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</si>
  <si>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</si>
  <si>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</si>
  <si>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</si>
  <si>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</si>
  <si>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</si>
  <si>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</si>
  <si>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</si>
  <si>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</si>
  <si>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</si>
  <si>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</si>
  <si>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</si>
  <si>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</si>
  <si>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</si>
  <si>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</si>
  <si>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</si>
  <si>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</si>
  <si>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</si>
  <si>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</si>
  <si>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</si>
  <si>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</si>
  <si>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</si>
  <si>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</si>
  <si>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</si>
  <si>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</si>
  <si>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</si>
  <si>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</si>
  <si>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</si>
  <si>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</si>
  <si>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</si>
  <si>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</si>
  <si>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</si>
  <si>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</si>
  <si>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</si>
  <si>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</si>
  <si>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</si>
  <si>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</si>
  <si>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</si>
  <si>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</si>
  <si>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</si>
  <si>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</si>
  <si>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</si>
  <si>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</si>
  <si>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</si>
  <si>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</si>
  <si>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</si>
  <si>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</si>
  <si>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</si>
  <si>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</si>
  <si>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</si>
  <si>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</si>
  <si>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</si>
  <si>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</si>
  <si>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</si>
  <si>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</si>
  <si>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</si>
  <si>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</si>
  <si>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</si>
  <si>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</si>
  <si>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</si>
  <si>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</si>
  <si>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</si>
  <si>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</si>
  <si>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</si>
  <si>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</si>
  <si>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</si>
  <si>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</si>
  <si>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</si>
  <si>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</si>
  <si>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</si>
  <si>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</si>
  <si>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</si>
  <si>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</si>
  <si>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</si>
  <si>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</si>
  <si>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</si>
  <si>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</si>
  <si>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</si>
  <si>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</si>
  <si>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</si>
  <si>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</si>
  <si>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</si>
  <si>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</si>
  <si>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</si>
  <si>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</si>
  <si>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</si>
  <si>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</si>
  <si>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</si>
  <si>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</si>
  <si>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</si>
  <si>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</si>
  <si>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</si>
  <si>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</si>
  <si>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</si>
  <si>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</si>
  <si>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</si>
  <si>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</si>
  <si>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</si>
  <si>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</si>
  <si>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</si>
  <si>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</si>
  <si>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</si>
  <si>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</si>
  <si>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</si>
  <si>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</si>
  <si>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</si>
  <si>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</si>
  <si>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</si>
  <si>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</si>
  <si>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</si>
  <si>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</si>
  <si>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</si>
  <si>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</si>
  <si>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</si>
  <si>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</si>
  <si>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</si>
  <si>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</si>
  <si>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</si>
  <si>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</si>
  <si>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</si>
  <si>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</si>
  <si>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</si>
  <si>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</si>
  <si>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</si>
  <si>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</si>
  <si>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</si>
  <si>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</si>
  <si>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</si>
  <si>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</si>
  <si>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</si>
  <si>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</si>
  <si>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</si>
  <si>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</si>
  <si>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</si>
  <si>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</si>
  <si>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</si>
  <si>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</si>
  <si>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</si>
  <si>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</si>
  <si>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</si>
  <si>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</si>
  <si>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</si>
  <si>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</si>
  <si>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</si>
  <si>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</si>
  <si>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</si>
  <si>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</si>
  <si>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</si>
  <si>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</si>
  <si>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</si>
  <si>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</si>
  <si>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</si>
  <si>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</si>
  <si>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</si>
  <si>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</si>
  <si>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</si>
  <si>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</si>
  <si>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</si>
  <si>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</si>
  <si>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</si>
  <si>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</si>
  <si>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</si>
  <si>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</si>
  <si>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</si>
  <si>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</si>
  <si>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</si>
  <si>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</si>
  <si>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</si>
  <si>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</si>
  <si>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</si>
  <si>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</si>
  <si>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</si>
  <si>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</si>
  <si>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</si>
  <si>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</si>
  <si>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</si>
  <si>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</si>
  <si>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</si>
  <si>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</si>
  <si>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</si>
  <si>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</si>
  <si>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</si>
  <si>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</si>
  <si>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</si>
  <si>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</si>
  <si>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</si>
  <si>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</si>
  <si>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</si>
  <si>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</si>
  <si>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</si>
  <si>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</si>
  <si>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</si>
  <si>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</si>
  <si>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</si>
  <si>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</si>
  <si>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</si>
  <si>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</si>
  <si>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</si>
  <si>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</si>
  <si>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</si>
  <si>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</si>
  <si>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</si>
  <si>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</si>
  <si>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</si>
  <si>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</si>
  <si>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</si>
  <si>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</si>
  <si>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</si>
  <si>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</si>
  <si>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</si>
  <si>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</si>
  <si>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</si>
  <si>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</si>
  <si>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</si>
  <si>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</si>
  <si>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</si>
  <si>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</si>
  <si>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</si>
  <si>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</si>
  <si>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</si>
  <si>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</si>
  <si>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</si>
  <si>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</si>
  <si>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</si>
  <si>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</si>
  <si>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</si>
  <si>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</si>
  <si>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</si>
  <si>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</si>
  <si>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</si>
  <si>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</si>
  <si>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</si>
  <si>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</si>
  <si>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</si>
  <si>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</si>
  <si>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</si>
  <si>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</si>
  <si>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</si>
  <si>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</si>
  <si>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</si>
  <si>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</si>
  <si>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</si>
  <si>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</si>
  <si>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</si>
  <si>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</si>
  <si>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</si>
  <si>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</si>
  <si>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</si>
  <si>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</si>
  <si>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</si>
  <si>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</si>
  <si>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</si>
  <si>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</si>
  <si>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</si>
  <si>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</si>
  <si>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</si>
  <si>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</si>
  <si>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</si>
  <si>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</si>
  <si>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</si>
  <si>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</si>
  <si>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</si>
  <si>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</si>
  <si>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</si>
  <si>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</si>
  <si>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</si>
  <si>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</si>
  <si>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</si>
  <si>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</si>
  <si>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</si>
  <si>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</si>
  <si>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</si>
  <si>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</si>
  <si>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</si>
  <si>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</si>
  <si>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</si>
  <si>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</si>
  <si>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</si>
  <si>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</si>
  <si>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</si>
  <si>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</si>
  <si>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</si>
  <si>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</si>
  <si>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</si>
  <si>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</si>
  <si>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</si>
  <si>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</si>
  <si>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</si>
  <si>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</si>
  <si>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</si>
  <si>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</si>
  <si>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</si>
  <si>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</si>
  <si>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</si>
  <si>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</si>
  <si>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</si>
  <si>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</si>
  <si>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</si>
  <si>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</si>
  <si>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</si>
  <si>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</si>
  <si>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</si>
  <si>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</si>
  <si>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</si>
  <si>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</si>
  <si>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</si>
  <si>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</si>
  <si>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</si>
  <si>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</si>
  <si>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</si>
  <si>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</si>
  <si>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</si>
  <si>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</si>
  <si>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</si>
  <si>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</si>
  <si>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</si>
  <si>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</si>
  <si>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</si>
  <si>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</si>
  <si>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</si>
  <si>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</si>
  <si>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</si>
  <si>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</si>
  <si>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</si>
  <si>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</si>
  <si>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</si>
  <si>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</si>
  <si>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</si>
  <si>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</si>
  <si>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</si>
  <si>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</si>
  <si>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</si>
  <si>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</si>
  <si>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</si>
  <si>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</si>
  <si>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</si>
  <si>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</si>
  <si>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</si>
  <si>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</si>
  <si>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</si>
  <si>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</si>
  <si>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</si>
  <si>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</si>
  <si>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</si>
  <si>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</si>
  <si>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</si>
  <si>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</si>
  <si>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</si>
  <si>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</si>
  <si>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</si>
  <si>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</si>
  <si>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</si>
  <si>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</si>
  <si>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</si>
  <si>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</si>
  <si>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</si>
  <si>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</si>
  <si>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</si>
  <si>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</si>
  <si>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</si>
  <si>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</si>
  <si>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</si>
  <si>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</si>
  <si>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</si>
  <si>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</si>
  <si>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</si>
  <si>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</si>
  <si>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</si>
  <si>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</si>
  <si>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</si>
  <si>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</si>
  <si>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</si>
  <si>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</si>
  <si>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</si>
  <si>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</si>
  <si>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</si>
  <si>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</si>
  <si>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</si>
  <si>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</si>
  <si>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</si>
  <si>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</si>
  <si>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</si>
  <si>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</si>
  <si>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</si>
  <si>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</si>
  <si>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</si>
  <si>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</si>
  <si>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</si>
  <si>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</si>
  <si>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</si>
  <si>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</si>
  <si>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</si>
  <si>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</si>
  <si>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</si>
  <si>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</si>
  <si>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</si>
  <si>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</si>
  <si>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</si>
  <si>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</si>
  <si>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</si>
  <si>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</si>
  <si>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</si>
  <si>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</si>
  <si>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</si>
  <si>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</si>
  <si>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</si>
  <si>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</si>
  <si>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</si>
  <si>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</si>
  <si>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</si>
  <si>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</si>
  <si>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</si>
  <si>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</si>
  <si>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</si>
  <si>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</si>
  <si>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</si>
  <si>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</si>
  <si>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</si>
  <si>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</si>
  <si>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</si>
  <si>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</si>
  <si>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</si>
  <si>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</si>
  <si>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</si>
  <si>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</si>
  <si>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</si>
  <si>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</si>
  <si>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</si>
  <si>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</si>
  <si>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</si>
  <si>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</si>
  <si>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</si>
  <si>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</si>
  <si>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</si>
  <si>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</si>
  <si>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</si>
  <si>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</si>
  <si>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</si>
  <si>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</si>
  <si>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</si>
  <si>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</si>
  <si>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</si>
  <si>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</si>
  <si>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</si>
  <si>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</si>
  <si>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</si>
  <si>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</si>
  <si>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</si>
  <si>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</si>
  <si>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</si>
  <si>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</si>
  <si>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</si>
  <si>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</si>
  <si>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</si>
  <si>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</si>
  <si>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</si>
  <si>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</si>
  <si>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</si>
  <si>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</si>
  <si>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</si>
  <si>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</si>
  <si>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</si>
  <si>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</si>
  <si>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</si>
  <si>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</si>
  <si>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</si>
  <si>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</si>
  <si>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</si>
  <si>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</si>
  <si>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</si>
  <si>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</si>
  <si>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</si>
  <si>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</si>
  <si>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</si>
  <si>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</si>
  <si>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</si>
  <si>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</si>
  <si>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</si>
  <si>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</si>
  <si>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</si>
  <si>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</si>
  <si>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</si>
  <si>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</si>
  <si>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</si>
  <si>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</si>
  <si>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</si>
  <si>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</si>
  <si>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</si>
  <si>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</si>
  <si>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</si>
  <si>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</si>
  <si>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</si>
  <si>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</si>
  <si>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</si>
  <si>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</si>
  <si>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</si>
  <si>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</si>
  <si>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</si>
  <si>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</si>
  <si>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</si>
  <si>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</si>
  <si>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</si>
  <si>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</si>
  <si>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</si>
  <si>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</si>
  <si>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</si>
  <si>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</si>
  <si>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</si>
  <si>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</si>
  <si>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</si>
  <si>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</si>
  <si>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</si>
  <si>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</si>
  <si>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</si>
  <si>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</si>
  <si>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</si>
  <si>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</si>
  <si>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</si>
  <si>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</si>
  <si>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</si>
  <si>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</si>
  <si>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</si>
  <si>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</si>
  <si>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</si>
  <si>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</si>
  <si>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</si>
  <si>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</si>
  <si>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</si>
  <si>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</si>
  <si>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</si>
  <si>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</si>
  <si>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</si>
  <si>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</si>
  <si>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</si>
  <si>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</si>
  <si>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</si>
  <si>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</si>
  <si>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</si>
  <si>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</si>
  <si>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</si>
  <si>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</si>
  <si>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</si>
  <si>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</si>
  <si>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</si>
  <si>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</si>
  <si>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</si>
  <si>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</si>
  <si>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</si>
  <si>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</si>
  <si>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</si>
  <si>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</si>
  <si>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</si>
  <si>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</si>
  <si>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</si>
  <si>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</si>
  <si>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</si>
  <si>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</si>
  <si>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</si>
  <si>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</si>
  <si>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</si>
  <si>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</si>
  <si>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</si>
  <si>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</si>
  <si>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</si>
  <si>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</si>
  <si>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</si>
  <si>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</si>
  <si>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</si>
  <si>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</si>
  <si>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</si>
  <si>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</si>
  <si>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</si>
  <si>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</si>
  <si>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</si>
  <si>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</si>
  <si>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</si>
  <si>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</si>
  <si>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</si>
  <si>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</si>
  <si>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</si>
  <si>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</si>
  <si>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</si>
  <si>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</si>
  <si>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</si>
  <si>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</si>
  <si>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</si>
  <si>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</si>
  <si>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</si>
  <si>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</si>
  <si>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</si>
  <si>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</si>
  <si>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</si>
  <si>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</si>
  <si>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</si>
  <si>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</si>
  <si>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</si>
  <si>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</si>
  <si>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</si>
  <si>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</si>
  <si>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</si>
  <si>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</si>
  <si>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</si>
  <si>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</si>
  <si>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</si>
  <si>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</si>
  <si>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</si>
  <si>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</si>
  <si>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</si>
  <si>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</si>
  <si>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</si>
  <si>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</si>
  <si>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</si>
  <si>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</si>
  <si>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</si>
  <si>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</si>
  <si>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</si>
  <si>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</si>
  <si>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</si>
  <si>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</si>
  <si>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</si>
  <si>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</si>
  <si>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</si>
  <si>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</si>
  <si>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</si>
  <si>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</si>
  <si>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</si>
  <si>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</si>
  <si>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</si>
  <si>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</si>
  <si>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</si>
  <si>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</si>
  <si>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</si>
  <si>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</si>
  <si>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</si>
  <si>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</si>
  <si>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</si>
  <si>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</si>
  <si>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</si>
  <si>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</si>
  <si>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</si>
  <si>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</si>
  <si>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</si>
  <si>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</si>
  <si>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</si>
  <si>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</si>
  <si>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</si>
  <si>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</si>
  <si>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</si>
  <si>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</si>
  <si>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</si>
  <si>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</si>
  <si>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</si>
  <si>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</si>
  <si>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</si>
  <si>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</si>
  <si>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</si>
  <si>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</si>
  <si>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</si>
  <si>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</si>
  <si>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</si>
  <si>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</si>
  <si>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</si>
  <si>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</si>
  <si>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</si>
  <si>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</si>
  <si>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</si>
  <si>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</si>
  <si>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</si>
  <si>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</si>
  <si>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</si>
  <si>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</si>
  <si>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</si>
  <si>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</si>
  <si>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</si>
  <si>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</si>
  <si>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</si>
  <si>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</si>
  <si>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</si>
  <si>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</si>
  <si>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</si>
  <si>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</si>
  <si>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</si>
  <si>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</si>
  <si>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</si>
  <si>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</si>
  <si>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</si>
  <si>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</si>
  <si>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</si>
  <si>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</si>
  <si>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</si>
  <si>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</si>
  <si>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</si>
  <si>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</si>
  <si>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</si>
  <si>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</si>
  <si>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</si>
  <si>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</si>
  <si>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</si>
  <si>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</si>
  <si>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</si>
  <si>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</si>
  <si>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</si>
  <si>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</si>
  <si>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</si>
  <si>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</si>
  <si>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</si>
  <si>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</si>
  <si>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</si>
  <si>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</si>
  <si>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</si>
  <si>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</si>
  <si>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</si>
  <si>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</si>
  <si>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</si>
  <si>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</si>
  <si>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</si>
  <si>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</si>
  <si>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</si>
  <si>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</si>
  <si>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</si>
  <si>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</si>
  <si>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</si>
  <si>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</si>
  <si>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</si>
  <si>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</si>
  <si>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</si>
  <si>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</si>
  <si>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</si>
  <si>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</si>
  <si>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</si>
  <si>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</si>
  <si>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</si>
  <si>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</si>
  <si>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</si>
  <si>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</si>
  <si>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</si>
  <si>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</si>
  <si>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</si>
  <si>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</si>
  <si>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</si>
  <si>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</si>
  <si>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</si>
  <si>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</si>
  <si>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</si>
  <si>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</si>
  <si>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</si>
  <si>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</si>
  <si>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</si>
  <si>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</si>
  <si>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</si>
  <si>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</si>
  <si>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</si>
  <si>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</si>
  <si>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</si>
  <si>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</si>
  <si>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</si>
  <si>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</si>
  <si>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</si>
  <si>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</si>
  <si>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</si>
  <si>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</si>
  <si>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</si>
  <si>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</si>
  <si>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</si>
  <si>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</si>
  <si>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</si>
  <si>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</si>
  <si>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</si>
  <si>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</si>
  <si>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</si>
  <si>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</si>
  <si>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</si>
  <si>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</si>
  <si>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</si>
  <si>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</si>
  <si>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</si>
  <si>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</si>
  <si>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</si>
  <si>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</si>
  <si>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</si>
  <si>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</si>
  <si>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</si>
  <si>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</si>
  <si>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</si>
  <si>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</si>
  <si>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</si>
  <si>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</si>
  <si>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</si>
  <si>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</si>
  <si>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</si>
  <si>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</si>
  <si>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</si>
  <si>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</si>
  <si>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</si>
  <si>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</si>
  <si>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</si>
  <si>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</si>
  <si>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</si>
  <si>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</si>
  <si>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</si>
  <si>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</si>
  <si>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</si>
  <si>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</si>
  <si>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</si>
  <si>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</si>
  <si>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</si>
  <si>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</si>
  <si>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</si>
  <si>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</si>
  <si>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</si>
  <si>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</si>
  <si>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</si>
  <si>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</si>
  <si>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</si>
  <si>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</si>
  <si>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</si>
  <si>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</si>
  <si>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</si>
  <si>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</si>
  <si>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</si>
  <si>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</si>
  <si>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</si>
  <si>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</si>
  <si>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</si>
  <si>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</si>
  <si>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</si>
  <si>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</si>
  <si>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</si>
  <si>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</si>
  <si>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</si>
  <si>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</si>
  <si>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</si>
  <si>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</si>
  <si>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</si>
  <si>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</si>
  <si>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</si>
  <si>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</si>
  <si>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</si>
  <si>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</si>
  <si>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</si>
  <si>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</si>
  <si>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</si>
  <si>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</si>
  <si>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</si>
  <si>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</si>
  <si>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</si>
  <si>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</si>
  <si>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</si>
  <si>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</si>
  <si>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</si>
  <si>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</si>
  <si>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</si>
  <si>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</si>
  <si>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</si>
  <si>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</si>
  <si>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</si>
  <si>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</si>
  <si>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</si>
  <si>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</si>
  <si>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</si>
  <si>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</si>
  <si>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</si>
  <si>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</si>
  <si>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</si>
  <si>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</si>
  <si>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</si>
  <si>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</si>
  <si>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</si>
  <si>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</si>
  <si>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</si>
  <si>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</si>
  <si>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</si>
  <si>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</si>
  <si>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</si>
  <si>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</si>
  <si>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</si>
  <si>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</si>
  <si>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</si>
  <si>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</si>
  <si>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</si>
  <si>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</si>
  <si>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</si>
  <si>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</si>
  <si>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</si>
  <si>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</si>
  <si>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</si>
  <si>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</si>
  <si>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</si>
  <si>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</si>
  <si>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</si>
  <si>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</si>
  <si>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</si>
  <si>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</si>
  <si>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</si>
  <si>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</si>
  <si>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</si>
  <si>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</si>
  <si>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</si>
  <si>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</si>
  <si>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</si>
  <si>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</si>
  <si>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</si>
  <si>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</si>
  <si>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</si>
  <si>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</si>
  <si>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</si>
  <si>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</si>
  <si>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</si>
  <si>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</si>
  <si>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</si>
  <si>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</si>
  <si>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</si>
  <si>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</si>
  <si>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</si>
  <si>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</si>
  <si>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</si>
  <si>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</si>
  <si>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</si>
  <si>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</si>
  <si>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</si>
  <si>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</si>
  <si>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</si>
  <si>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</si>
  <si>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</si>
  <si>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</si>
  <si>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</si>
  <si>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</si>
  <si>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</si>
  <si>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</si>
  <si>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</si>
  <si>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</si>
  <si>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</si>
  <si>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</si>
  <si>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</si>
  <si>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</si>
  <si>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</si>
  <si>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</si>
  <si>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</si>
  <si>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</si>
  <si>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</si>
  <si>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</si>
  <si>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</si>
  <si>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</si>
  <si>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</si>
  <si>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</si>
  <si>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</si>
  <si>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</si>
  <si>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</si>
  <si>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</si>
  <si>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</si>
  <si>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</si>
  <si>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</si>
  <si>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</si>
  <si>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</si>
  <si>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</si>
  <si>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</si>
  <si>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</si>
  <si>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</si>
  <si>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</si>
  <si>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</si>
  <si>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</si>
  <si>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</si>
  <si>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</si>
  <si>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</si>
  <si>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</si>
  <si>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</si>
  <si>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</si>
  <si>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</si>
  <si>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</si>
  <si>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</si>
  <si>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</si>
  <si>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</si>
  <si>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</si>
  <si>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</si>
  <si>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</si>
  <si>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</si>
  <si>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</si>
  <si>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</si>
  <si>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</si>
  <si>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</si>
  <si>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</si>
  <si>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</si>
  <si>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</si>
  <si>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</si>
  <si>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</si>
  <si>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</si>
  <si>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</si>
  <si>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</si>
  <si>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</si>
  <si>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</si>
  <si>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</si>
  <si>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</si>
  <si>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</si>
  <si>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</si>
  <si>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</si>
  <si>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</si>
  <si>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</si>
  <si>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</si>
  <si>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</si>
  <si>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</si>
  <si>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</si>
  <si>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</si>
  <si>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</si>
  <si>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</si>
  <si>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</si>
  <si>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</si>
  <si>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</si>
  <si>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</si>
  <si>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</si>
  <si>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</si>
  <si>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</si>
  <si>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</si>
  <si>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</si>
  <si>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</si>
  <si>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</si>
  <si>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</si>
  <si>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</si>
  <si>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</si>
  <si>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</si>
  <si>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</si>
  <si>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</si>
  <si>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</si>
  <si>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</si>
  <si>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</si>
  <si>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</si>
  <si>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</si>
  <si>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</si>
  <si>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</si>
  <si>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</si>
  <si>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</si>
  <si>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</si>
  <si>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</si>
  <si>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</si>
  <si>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</si>
  <si>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</si>
  <si>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</si>
  <si>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</si>
  <si>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</si>
  <si>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</si>
  <si>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</si>
  <si>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</si>
  <si>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</si>
  <si>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</si>
  <si>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</si>
  <si>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</si>
  <si>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</si>
  <si>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</si>
  <si>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</si>
  <si>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</si>
  <si>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</si>
  <si>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</si>
  <si>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</si>
  <si>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</si>
  <si>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</si>
  <si>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</si>
  <si>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</si>
  <si>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</si>
  <si>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</si>
  <si>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</si>
  <si>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</si>
  <si>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</si>
  <si>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</si>
  <si>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</si>
  <si>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</si>
  <si>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</si>
  <si>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</si>
  <si>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</si>
  <si>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</si>
  <si>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</si>
  <si>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</si>
  <si>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</si>
  <si>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</si>
  <si>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</si>
  <si>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</si>
  <si>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</si>
  <si>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</si>
  <si>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</si>
  <si>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</si>
  <si>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</si>
  <si>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</si>
  <si>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</si>
  <si>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</si>
  <si>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</si>
  <si>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</si>
  <si>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</si>
  <si>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</si>
  <si>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</si>
  <si>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</si>
  <si>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</si>
  <si>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</si>
  <si>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</si>
  <si>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</si>
  <si>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</si>
  <si>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</si>
  <si>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</si>
  <si>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</si>
  <si>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</si>
  <si>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</si>
  <si>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</si>
  <si>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</si>
  <si>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</si>
  <si>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</si>
  <si>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</si>
  <si>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</si>
  <si>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</si>
  <si>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</si>
  <si>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</si>
  <si>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</si>
  <si>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</si>
  <si>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</si>
  <si>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</si>
  <si>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</si>
  <si>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</si>
  <si>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</si>
  <si>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</si>
  <si>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</si>
  <si>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</si>
  <si>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</si>
  <si>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</si>
  <si>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</si>
  <si>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</si>
  <si>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</si>
  <si>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</si>
  <si>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</si>
  <si>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</si>
  <si>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</si>
  <si>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</si>
  <si>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</si>
  <si>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</si>
  <si>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</si>
  <si>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</si>
  <si>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</si>
  <si>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</si>
  <si>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</si>
  <si>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</si>
  <si>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</si>
  <si>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</si>
  <si>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</si>
  <si>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</si>
  <si>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</si>
  <si>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</si>
  <si>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</si>
  <si>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</si>
  <si>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</si>
  <si>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</si>
  <si>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</si>
  <si>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</si>
  <si>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</si>
  <si>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</si>
  <si>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</si>
  <si>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</si>
  <si>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</si>
  <si>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</si>
  <si>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</si>
  <si>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</si>
  <si>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</si>
  <si>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</si>
  <si>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</si>
  <si>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</si>
  <si>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</si>
  <si>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</si>
  <si>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</si>
  <si>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</si>
  <si>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</si>
  <si>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</si>
  <si>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</si>
  <si>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</si>
  <si>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</si>
  <si>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</si>
  <si>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</si>
  <si>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</si>
  <si>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</si>
  <si>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</si>
  <si>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</si>
  <si>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</si>
  <si>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</si>
  <si>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</si>
  <si>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</si>
  <si>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</si>
  <si>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</si>
  <si>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</si>
  <si>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</si>
  <si>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</si>
  <si>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</si>
  <si>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</si>
  <si>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</si>
  <si>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</si>
  <si>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</si>
  <si>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</si>
  <si>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</si>
  <si>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</si>
  <si>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</si>
  <si>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</si>
  <si>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</si>
  <si>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</si>
  <si>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</si>
  <si>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</si>
  <si>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</si>
  <si>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</si>
  <si>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</si>
  <si>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</si>
  <si>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</si>
  <si>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</si>
  <si>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</si>
  <si>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</si>
  <si>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</si>
  <si>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</si>
  <si>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</si>
  <si>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</si>
  <si>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</si>
  <si>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</si>
  <si>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</si>
  <si>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</si>
  <si>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</si>
  <si>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</si>
  <si>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</si>
  <si>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</si>
  <si>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</si>
  <si>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</si>
  <si>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</si>
  <si>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</si>
  <si>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</si>
  <si>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</si>
  <si>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</si>
  <si>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</si>
  <si>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</si>
  <si>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</si>
  <si>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</si>
  <si>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</si>
  <si>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</si>
  <si>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</si>
  <si>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</si>
  <si>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</si>
  <si>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</si>
  <si>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</si>
  <si>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</si>
  <si>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</si>
  <si>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</si>
  <si>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</si>
  <si>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</si>
  <si>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</si>
  <si>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</si>
  <si>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</si>
  <si>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</si>
  <si>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</si>
  <si>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</si>
  <si>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</si>
  <si>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</si>
  <si>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</si>
  <si>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</si>
  <si>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</si>
  <si>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</si>
  <si>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</si>
  <si>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</si>
  <si>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</si>
  <si>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</si>
  <si>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</si>
  <si>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</si>
  <si>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</si>
  <si>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</si>
  <si>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</si>
  <si>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</si>
  <si>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</si>
  <si>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</si>
  <si>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</si>
  <si>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</si>
  <si>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</si>
  <si>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</si>
  <si>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</si>
  <si>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</si>
  <si>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</si>
  <si>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</si>
  <si>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</si>
  <si>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</si>
  <si>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</si>
  <si>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</si>
  <si>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</si>
  <si>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</si>
  <si>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</si>
  <si>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</si>
  <si>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</si>
  <si>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</si>
  <si>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</si>
  <si>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</si>
  <si>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</si>
  <si>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</si>
  <si>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</si>
  <si>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</si>
  <si>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</si>
  <si>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</si>
  <si>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</si>
  <si>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</si>
  <si>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</si>
  <si>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</si>
  <si>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</si>
  <si>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</si>
  <si>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</si>
  <si>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</si>
  <si>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</si>
  <si>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</si>
  <si>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</si>
  <si>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</si>
  <si>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</si>
  <si>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</si>
  <si>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</si>
  <si>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</si>
  <si>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</si>
  <si>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</si>
  <si>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</si>
  <si>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</si>
  <si>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</si>
  <si>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</si>
  <si>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</si>
  <si>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</si>
  <si>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</si>
  <si>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</si>
  <si>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</si>
  <si>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</si>
  <si>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</si>
  <si>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</si>
  <si>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</si>
  <si>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</si>
  <si>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</si>
  <si>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</si>
  <si>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</si>
  <si>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</si>
  <si>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</si>
  <si>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</si>
  <si>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</si>
  <si>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</si>
  <si>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</si>
  <si>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</si>
  <si>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</si>
  <si>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</si>
  <si>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</si>
  <si>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</si>
  <si>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</si>
  <si>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</si>
  <si>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</si>
  <si>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</si>
  <si>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</si>
  <si>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</si>
  <si>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</si>
  <si>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</si>
  <si>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</si>
  <si>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</si>
  <si>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</si>
  <si>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</si>
  <si>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</si>
  <si>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</si>
  <si>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</si>
  <si>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</si>
  <si>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</si>
  <si>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</si>
  <si>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</si>
  <si>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</si>
  <si>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</si>
  <si>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</si>
  <si>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</si>
  <si>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</si>
  <si>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</si>
  <si>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</si>
  <si>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</si>
  <si>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</si>
  <si>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</si>
  <si>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</si>
  <si>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</si>
  <si>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</si>
  <si>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</si>
  <si>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</si>
  <si>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</si>
  <si>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</si>
  <si>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</si>
  <si>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</si>
  <si>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</si>
  <si>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</si>
  <si>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</si>
  <si>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</si>
  <si>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</si>
  <si>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</si>
  <si>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</si>
  <si>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</si>
  <si>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</si>
  <si>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</si>
  <si>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</si>
  <si>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</si>
  <si>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</si>
  <si>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</si>
  <si>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</si>
  <si>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</si>
  <si>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</si>
  <si>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</si>
  <si>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</si>
  <si>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</si>
  <si>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</si>
  <si>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</si>
  <si>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</si>
  <si>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</si>
  <si>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</si>
  <si>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</si>
  <si>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</si>
  <si>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</si>
  <si>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</si>
  <si>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</si>
  <si>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</si>
  <si>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</si>
  <si>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</si>
  <si>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</si>
  <si>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</si>
  <si>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</si>
  <si>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</si>
  <si>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</si>
  <si>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</si>
  <si>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</si>
  <si>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</si>
  <si>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</si>
  <si>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</si>
  <si>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</si>
  <si>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</si>
  <si>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</si>
  <si>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</si>
  <si>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</si>
  <si>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</si>
  <si>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</si>
  <si>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</si>
  <si>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</si>
  <si>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</si>
  <si>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</si>
  <si>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</si>
  <si>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</si>
  <si>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</si>
  <si>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</si>
  <si>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</si>
  <si>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</si>
  <si>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</si>
  <si>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</si>
  <si>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</si>
  <si>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</si>
  <si>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</si>
  <si>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</si>
  <si>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</si>
  <si>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</si>
  <si>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</si>
  <si>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</si>
  <si>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</si>
  <si>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</si>
  <si>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</si>
  <si>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</si>
  <si>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</si>
  <si>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</si>
  <si>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</si>
  <si>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</si>
  <si>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</si>
  <si>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</si>
  <si>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</si>
  <si>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</si>
  <si>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</si>
  <si>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</si>
  <si>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</si>
  <si>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</si>
  <si>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</si>
  <si>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</si>
  <si>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</si>
  <si>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</si>
  <si>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</si>
  <si>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</si>
  <si>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</si>
  <si>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</si>
  <si>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</si>
  <si>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</si>
  <si>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</si>
  <si>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</si>
  <si>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</si>
  <si>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</si>
  <si>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</si>
  <si>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</si>
  <si>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</si>
  <si>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</si>
  <si>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</si>
  <si>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</si>
  <si>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</si>
  <si>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</si>
  <si>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</si>
  <si>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</si>
  <si>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</si>
  <si>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</si>
  <si>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</si>
  <si>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</si>
  <si>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</si>
  <si>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</si>
  <si>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</si>
  <si>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</si>
  <si>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</si>
  <si>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</si>
  <si>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</si>
  <si>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</si>
  <si>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</si>
  <si>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</si>
  <si>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</si>
  <si>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</si>
  <si>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</si>
  <si>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</si>
  <si>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</si>
  <si>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</si>
  <si>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</si>
  <si>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</si>
  <si>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</si>
  <si>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</si>
  <si>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</si>
  <si>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</si>
  <si>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</si>
  <si>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</si>
  <si>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</si>
  <si>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</si>
  <si>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</si>
  <si>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</si>
  <si>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</si>
  <si>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</si>
  <si>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</si>
  <si>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</si>
  <si>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</si>
  <si>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</si>
  <si>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</si>
  <si>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</si>
  <si>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</si>
  <si>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</si>
  <si>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</si>
  <si>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</si>
  <si>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</si>
  <si>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</si>
  <si>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</si>
  <si>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</si>
  <si>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</si>
  <si>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</si>
  <si>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</si>
  <si>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</si>
  <si>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</si>
  <si>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</si>
  <si>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</si>
  <si>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</si>
  <si>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</si>
  <si>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</si>
  <si>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</si>
  <si>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</si>
  <si>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</si>
  <si>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</si>
  <si>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</si>
  <si>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</si>
  <si>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</si>
  <si>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</si>
  <si>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</si>
  <si>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</si>
  <si>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</si>
  <si>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</si>
  <si>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</si>
  <si>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</si>
  <si>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</si>
  <si>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</si>
  <si>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</si>
  <si>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</si>
  <si>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</si>
  <si>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</si>
  <si>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</si>
  <si>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</si>
  <si>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</si>
  <si>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</si>
  <si>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</si>
  <si>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</si>
  <si>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</si>
  <si>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</si>
  <si>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</si>
  <si>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</si>
  <si>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</si>
  <si>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</si>
  <si>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</si>
  <si>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</si>
  <si>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</si>
  <si>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</si>
  <si>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</si>
  <si>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</si>
  <si>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</si>
  <si>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</si>
  <si>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</si>
  <si>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</si>
  <si>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</si>
  <si>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</si>
  <si>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</si>
  <si>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</si>
  <si>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</si>
  <si>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</si>
  <si>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</si>
  <si>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</si>
  <si>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</si>
  <si>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</si>
  <si>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</si>
  <si>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</si>
  <si>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</si>
  <si>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</si>
  <si>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</si>
  <si>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</si>
  <si>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</si>
  <si>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</si>
  <si>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</si>
  <si>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</si>
  <si>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</si>
  <si>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</si>
  <si>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</si>
  <si>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</si>
  <si>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</si>
  <si>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</si>
  <si>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</si>
  <si>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</si>
  <si>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</si>
  <si>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</si>
  <si>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</si>
  <si>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</si>
  <si>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</si>
  <si>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</si>
  <si>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</si>
  <si>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</si>
  <si>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</si>
  <si>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</si>
  <si>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</si>
  <si>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</si>
  <si>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</si>
  <si>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</si>
  <si>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</si>
  <si>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</si>
  <si>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</si>
  <si>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</si>
  <si>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</si>
  <si>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</si>
  <si>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</si>
  <si>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</si>
  <si>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</si>
  <si>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</si>
  <si>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</si>
  <si>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</si>
  <si>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</si>
  <si>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</si>
  <si>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</si>
  <si>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</si>
  <si>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</si>
  <si>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</si>
  <si>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</si>
  <si>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</si>
  <si>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</si>
  <si>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</si>
  <si>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</si>
  <si>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</si>
  <si>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</si>
  <si>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</si>
  <si>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</si>
  <si>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</si>
  <si>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</si>
  <si>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</si>
  <si>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</si>
  <si>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</si>
  <si>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</si>
  <si>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</si>
  <si>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</si>
  <si>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</si>
  <si>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</si>
  <si>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</si>
  <si>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</si>
  <si>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</si>
  <si>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</si>
  <si>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</si>
  <si>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</si>
  <si>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</si>
  <si>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</si>
  <si>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</si>
  <si>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</si>
  <si>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</si>
  <si>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</si>
  <si>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</si>
  <si>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</si>
  <si>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</si>
  <si>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</si>
  <si>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</si>
  <si>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</si>
  <si>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</si>
  <si>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</si>
  <si>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</si>
  <si>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</si>
  <si>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</si>
  <si>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</si>
  <si>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</si>
  <si>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</si>
  <si>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</si>
  <si>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</si>
  <si>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</si>
  <si>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</si>
  <si>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</si>
  <si>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</si>
  <si>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</si>
  <si>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</si>
  <si>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</si>
  <si>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</si>
  <si>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</si>
  <si>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</si>
  <si>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</si>
  <si>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</si>
  <si>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</si>
  <si>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</si>
  <si>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</si>
  <si>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</si>
  <si>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</si>
  <si>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</si>
  <si>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</si>
  <si>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</si>
  <si>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</si>
  <si>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</si>
  <si>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</si>
  <si>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</si>
  <si>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</si>
  <si>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</si>
  <si>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</si>
  <si>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</si>
  <si>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</si>
  <si>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</si>
  <si>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</si>
  <si>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</si>
  <si>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</si>
  <si>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</si>
  <si>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</si>
  <si>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</si>
  <si>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</si>
  <si>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</si>
  <si>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</si>
  <si>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</si>
  <si>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</si>
  <si>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</si>
  <si>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</si>
  <si>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</si>
  <si>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</si>
  <si>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</si>
  <si>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</si>
  <si>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</si>
  <si>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</si>
  <si>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</si>
  <si>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</si>
  <si>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</si>
  <si>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</si>
  <si>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</si>
  <si>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</si>
  <si>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</si>
  <si>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</si>
  <si>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</si>
  <si>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</si>
  <si>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</si>
  <si>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</si>
  <si>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</si>
  <si>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</si>
  <si>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</si>
  <si>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</si>
  <si>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</si>
  <si>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</si>
  <si>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</si>
  <si>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</si>
  <si>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</si>
  <si>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</si>
  <si>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</si>
  <si>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</si>
  <si>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</si>
  <si>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</si>
  <si>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</si>
  <si>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</si>
  <si>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</si>
  <si>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</si>
  <si>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</si>
  <si>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</si>
  <si>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</si>
  <si>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</si>
  <si>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</si>
  <si>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</si>
  <si>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</si>
  <si>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</si>
  <si>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</si>
  <si>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</si>
  <si>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</si>
  <si>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</si>
  <si>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</si>
  <si>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</si>
  <si>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</si>
  <si>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</si>
  <si>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</si>
  <si>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</si>
  <si>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</si>
  <si>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</si>
  <si>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</si>
  <si>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</si>
  <si>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</si>
  <si>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</si>
  <si>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</si>
  <si>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</si>
  <si>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</si>
  <si>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</si>
  <si>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</si>
  <si>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</si>
  <si>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</si>
  <si>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</si>
  <si>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</si>
  <si>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</si>
  <si>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</si>
  <si>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</si>
  <si>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</si>
  <si>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</si>
  <si>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</si>
  <si>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</si>
  <si>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</si>
  <si>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</si>
  <si>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</si>
  <si>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</si>
  <si>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</si>
  <si>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</si>
  <si>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</si>
  <si>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</si>
  <si>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</si>
  <si>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</si>
  <si>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</si>
  <si>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</si>
  <si>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</si>
  <si>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</si>
  <si>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</si>
  <si>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</si>
  <si>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</si>
  <si>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</si>
  <si>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</si>
  <si>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</si>
  <si>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</si>
  <si>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</si>
  <si>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</si>
  <si>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</si>
  <si>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</si>
  <si>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</si>
  <si>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</si>
  <si>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</si>
  <si>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</si>
  <si>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</si>
  <si>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</si>
  <si>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</si>
  <si>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</si>
  <si>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</si>
  <si>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</si>
  <si>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</si>
  <si>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</si>
  <si>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</si>
  <si>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</si>
  <si>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</si>
  <si>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</si>
  <si>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</si>
  <si>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</si>
  <si>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</si>
  <si>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</si>
  <si>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</si>
  <si>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</si>
  <si>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</si>
  <si>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</si>
  <si>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</si>
  <si>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</si>
  <si>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</si>
  <si>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</si>
  <si>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</si>
  <si>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</si>
  <si>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</si>
  <si>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</si>
  <si>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</si>
  <si>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</si>
  <si>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</si>
  <si>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</si>
  <si>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</si>
  <si>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</si>
  <si>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</si>
  <si>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</si>
  <si>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</si>
  <si>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</si>
  <si>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</si>
  <si>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</si>
  <si>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</si>
  <si>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</si>
  <si>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</si>
  <si>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</si>
  <si>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</si>
  <si>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</si>
  <si>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</si>
  <si>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</si>
  <si>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</si>
  <si>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</si>
  <si>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</si>
  <si>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</si>
  <si>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</si>
  <si>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</si>
  <si>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</si>
  <si>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</si>
  <si>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</si>
  <si>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</si>
  <si>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</si>
  <si>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</si>
  <si>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</si>
  <si>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</si>
  <si>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</si>
  <si>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</si>
  <si>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</si>
  <si>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</si>
  <si>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</si>
  <si>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</si>
  <si>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</si>
  <si>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</si>
  <si>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</si>
  <si>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</si>
  <si>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</si>
  <si>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</si>
  <si>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</si>
  <si>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</si>
  <si>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</si>
  <si>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</si>
  <si>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</si>
  <si>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</si>
  <si>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</si>
  <si>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</si>
  <si>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</si>
  <si>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</si>
  <si>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</si>
  <si>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</si>
  <si>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</si>
  <si>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</si>
  <si>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</si>
  <si>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</si>
  <si>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</si>
  <si>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</si>
  <si>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</si>
  <si>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</si>
  <si>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</si>
  <si>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</si>
  <si>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</si>
  <si>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</si>
  <si>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</si>
  <si>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</si>
  <si>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</si>
  <si>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</si>
  <si>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</si>
  <si>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</si>
  <si>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</si>
  <si>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</si>
  <si>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</si>
  <si>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</si>
  <si>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</si>
  <si>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</si>
  <si>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</si>
  <si>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</si>
  <si>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</si>
  <si>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</si>
  <si>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</si>
  <si>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</si>
  <si>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</si>
  <si>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</si>
  <si>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</si>
  <si>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</si>
  <si>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</si>
  <si>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</si>
  <si>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</si>
  <si>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</si>
  <si>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</si>
  <si>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</si>
  <si>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</si>
  <si>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</si>
  <si>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</si>
  <si>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</si>
  <si>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</si>
  <si>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</si>
  <si>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</si>
  <si>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</si>
  <si>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</si>
  <si>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</si>
  <si>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</si>
  <si>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</si>
  <si>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</si>
  <si>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</si>
  <si>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</si>
  <si>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</si>
  <si>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</si>
  <si>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</si>
  <si>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</si>
  <si>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</si>
  <si>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</si>
  <si>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</si>
  <si>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</si>
  <si>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</si>
  <si>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</si>
  <si>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</si>
  <si>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</si>
  <si>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</si>
  <si>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</si>
  <si>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</si>
  <si>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</si>
  <si>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</si>
  <si>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</si>
  <si>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</si>
  <si>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</si>
  <si>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</si>
  <si>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</si>
  <si>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</si>
  <si>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</si>
  <si>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</si>
  <si>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</si>
  <si>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</si>
  <si>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</si>
  <si>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</si>
  <si>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</si>
  <si>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</si>
  <si>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</si>
  <si>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</si>
  <si>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</si>
  <si>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</si>
  <si>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</si>
  <si>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</si>
  <si>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</si>
  <si>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</si>
  <si>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</si>
  <si>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</si>
  <si>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</si>
  <si>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</si>
  <si>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</si>
  <si>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</si>
  <si>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</si>
  <si>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</si>
  <si>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</si>
  <si>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</si>
  <si>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</si>
  <si>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</si>
  <si>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</si>
  <si>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</si>
  <si>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</si>
  <si>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</si>
  <si>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</si>
  <si>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</si>
  <si>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</si>
  <si>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</si>
  <si>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</si>
  <si>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</si>
  <si>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</si>
  <si>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</si>
  <si>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</si>
  <si>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</si>
  <si>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</si>
  <si>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</si>
  <si>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</si>
  <si>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</si>
  <si>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</si>
  <si>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</si>
  <si>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</si>
  <si>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</si>
  <si>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</si>
  <si>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</si>
  <si>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</si>
  <si>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</si>
  <si>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</si>
  <si>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</si>
  <si>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</si>
  <si>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</si>
  <si>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</si>
  <si>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</si>
  <si>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</si>
  <si>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</si>
  <si>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</si>
  <si>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</si>
  <si>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</si>
  <si>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</si>
  <si>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</si>
  <si>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</si>
  <si>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</si>
  <si>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</si>
  <si>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</si>
  <si>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</si>
  <si>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</si>
  <si>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</si>
  <si>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</si>
  <si>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</si>
  <si>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</si>
  <si>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</si>
  <si>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</si>
  <si>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</si>
  <si>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</si>
  <si>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</si>
  <si>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</si>
  <si>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</si>
  <si>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</si>
  <si>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</si>
  <si>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</si>
  <si>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</si>
  <si>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</si>
  <si>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</si>
  <si>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</si>
  <si>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</si>
  <si>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</si>
  <si>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</si>
  <si>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</si>
  <si>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</si>
  <si>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</si>
  <si>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</si>
  <si>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</si>
  <si>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</si>
  <si>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</si>
  <si>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</si>
  <si>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</si>
  <si>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</si>
  <si>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</si>
  <si>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</si>
  <si>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</si>
  <si>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</si>
  <si>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</si>
  <si>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</si>
  <si>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</si>
  <si>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</si>
  <si>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</si>
  <si>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</si>
  <si>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</si>
  <si>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</si>
  <si>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</si>
  <si>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</si>
  <si>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</si>
  <si>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</si>
  <si>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</si>
  <si>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</si>
  <si>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</si>
  <si>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</si>
  <si>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</si>
  <si>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</si>
  <si>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</si>
  <si>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</si>
  <si>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</si>
  <si>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</si>
  <si>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</si>
  <si>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</si>
  <si>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</si>
  <si>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</si>
  <si>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</si>
  <si>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</si>
  <si>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</si>
  <si>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</si>
  <si>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</si>
  <si>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</si>
  <si>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</si>
  <si>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</si>
  <si>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</si>
  <si>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</si>
  <si>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</si>
  <si>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</si>
  <si>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</si>
  <si>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</si>
  <si>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</si>
  <si>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</si>
  <si>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</si>
  <si>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</si>
  <si>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</si>
  <si>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</si>
  <si>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</si>
  <si>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</si>
  <si>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</si>
  <si>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</si>
  <si>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</si>
  <si>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</si>
  <si>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</si>
  <si>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</si>
  <si>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</si>
  <si>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</si>
  <si>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</si>
  <si>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</si>
  <si>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</si>
  <si>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</si>
  <si>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</si>
  <si>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</si>
  <si>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</si>
  <si>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</si>
  <si>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</si>
  <si>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</si>
  <si>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</si>
  <si>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</si>
  <si>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</si>
  <si>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</si>
  <si>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</si>
  <si>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</si>
  <si>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</si>
  <si>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</si>
  <si>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</si>
  <si>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</si>
  <si>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</si>
  <si>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</si>
  <si>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</si>
  <si>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</si>
  <si>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</si>
  <si>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</si>
  <si>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</si>
  <si>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</si>
  <si>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</si>
  <si>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</si>
  <si>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</si>
  <si>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</si>
  <si>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</si>
  <si>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</si>
  <si>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</si>
  <si>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</si>
  <si>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</si>
  <si>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</si>
  <si>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</si>
  <si>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</si>
  <si>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</si>
  <si>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</si>
  <si>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</si>
  <si>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</si>
  <si>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</si>
  <si>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</si>
  <si>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</si>
  <si>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</si>
  <si>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</si>
  <si>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</si>
  <si>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</si>
  <si>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</si>
  <si>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</si>
  <si>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</si>
  <si>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</si>
  <si>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</si>
  <si>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</si>
  <si>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</si>
  <si>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</si>
  <si>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</si>
  <si>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</si>
  <si>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</si>
  <si>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</si>
  <si>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</si>
  <si>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</si>
  <si>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</si>
  <si>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</si>
  <si>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</si>
  <si>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</si>
  <si>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</si>
  <si>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</si>
  <si>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</si>
  <si>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</si>
  <si>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</si>
  <si>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</si>
  <si>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</si>
  <si>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</si>
  <si>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</si>
  <si>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</si>
  <si>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</si>
  <si>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</si>
  <si>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</si>
  <si>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</si>
  <si>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</si>
  <si>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</si>
  <si>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</si>
  <si>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</si>
  <si>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</si>
  <si>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</si>
  <si>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</si>
  <si>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</si>
  <si>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</si>
  <si>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</si>
  <si>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</si>
  <si>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</si>
  <si>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</si>
  <si>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</si>
  <si>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</si>
  <si>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</si>
  <si>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</si>
  <si>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</si>
  <si>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</si>
  <si>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</si>
  <si>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</si>
  <si>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</si>
  <si>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</si>
  <si>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</si>
  <si>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</si>
  <si>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</si>
  <si>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</si>
  <si>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</si>
  <si>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</si>
  <si>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</si>
  <si>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</si>
  <si>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</si>
  <si>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</si>
  <si>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</si>
  <si>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</si>
  <si>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</si>
  <si>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</si>
  <si>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</si>
  <si>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</si>
  <si>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</si>
  <si>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</si>
  <si>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</si>
  <si>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</si>
  <si>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</si>
  <si>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</si>
  <si>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</si>
  <si>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</si>
  <si>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</si>
  <si>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</si>
  <si>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</si>
  <si>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</si>
  <si>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</si>
  <si>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</si>
  <si>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</si>
  <si>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</si>
  <si>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</si>
  <si>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</si>
  <si>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</si>
  <si>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</si>
  <si>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</si>
  <si>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</si>
  <si>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</si>
  <si>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</si>
  <si>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</si>
  <si>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</si>
  <si>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</si>
  <si>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</si>
  <si>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</si>
  <si>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</si>
  <si>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</si>
  <si>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</si>
  <si>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</si>
  <si>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</si>
  <si>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</si>
  <si>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</si>
  <si>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</si>
  <si>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</si>
  <si>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</si>
  <si>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</si>
  <si>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</si>
  <si>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</si>
  <si>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</si>
  <si>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</si>
  <si>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</si>
  <si>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</si>
  <si>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</si>
  <si>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</si>
  <si>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</si>
  <si>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</si>
  <si>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</si>
  <si>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</si>
  <si>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</si>
  <si>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</si>
  <si>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</si>
  <si>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</si>
  <si>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</si>
  <si>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</si>
  <si>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</si>
  <si>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</si>
  <si>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</si>
  <si>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</si>
  <si>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</si>
  <si>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</si>
  <si>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</si>
  <si>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</si>
  <si>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</si>
  <si>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</si>
  <si>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</si>
  <si>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</si>
  <si>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</si>
  <si>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</si>
  <si>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</si>
  <si>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</si>
  <si>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</si>
  <si>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</si>
  <si>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</si>
  <si>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</si>
  <si>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</si>
  <si>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</si>
  <si>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</si>
  <si>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</si>
  <si>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</si>
  <si>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</si>
  <si>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</si>
  <si>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</si>
  <si>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</si>
  <si>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</si>
  <si>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</si>
  <si>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</si>
  <si>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</si>
  <si>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</si>
  <si>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</si>
  <si>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</si>
  <si>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</si>
  <si>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</si>
  <si>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</si>
  <si>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</si>
  <si>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</si>
  <si>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</si>
  <si>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</si>
  <si>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</si>
  <si>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</si>
  <si>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</si>
  <si>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</si>
  <si>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</si>
  <si>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</si>
  <si>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</si>
  <si>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</si>
  <si>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</si>
  <si>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</si>
  <si>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</si>
  <si>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</si>
  <si>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</si>
  <si>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</si>
  <si>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</si>
  <si>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</si>
  <si>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</si>
  <si>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</si>
  <si>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</si>
  <si>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</si>
  <si>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</si>
  <si>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</si>
  <si>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</si>
  <si>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</si>
  <si>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</si>
  <si>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</si>
  <si>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</si>
  <si>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</si>
  <si>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</si>
  <si>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</si>
  <si>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</si>
  <si>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</si>
  <si>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</si>
  <si>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</si>
  <si>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</si>
  <si>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</si>
  <si>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</si>
  <si>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</si>
  <si>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</si>
  <si>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</si>
  <si>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</si>
  <si>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</si>
  <si>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</si>
  <si>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</si>
  <si>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</si>
  <si>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</si>
  <si>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</si>
  <si>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</si>
  <si>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</si>
  <si>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</si>
  <si>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</si>
  <si>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</si>
  <si>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</si>
  <si>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</si>
  <si>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</si>
  <si>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</si>
  <si>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</si>
  <si>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</si>
  <si>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</si>
  <si>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</si>
  <si>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</si>
  <si>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</si>
  <si>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</si>
  <si>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</si>
  <si>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</si>
  <si>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</si>
  <si>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</si>
  <si>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</si>
  <si>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</si>
  <si>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</si>
  <si>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</si>
  <si>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</si>
  <si>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</si>
  <si>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</si>
  <si>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</si>
  <si>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</si>
  <si>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</si>
  <si>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</si>
  <si>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</si>
  <si>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</si>
  <si>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</si>
  <si>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</si>
  <si>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</si>
  <si>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</si>
  <si>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</si>
  <si>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</si>
  <si>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</si>
  <si>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</si>
  <si>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</si>
  <si>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</si>
  <si>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</si>
  <si>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</si>
  <si>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</si>
  <si>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</si>
  <si>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</si>
  <si>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</si>
  <si>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</si>
  <si>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</si>
  <si>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</si>
  <si>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</si>
  <si>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</si>
  <si>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</si>
  <si>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</si>
  <si>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</si>
  <si>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</si>
  <si>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</si>
  <si>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</si>
  <si>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</si>
  <si>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</si>
  <si>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</si>
  <si>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</si>
  <si>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</si>
  <si>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</si>
  <si>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</si>
  <si>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</si>
  <si>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</si>
  <si>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</si>
  <si>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</si>
  <si>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</si>
  <si>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</si>
  <si>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</si>
  <si>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</si>
  <si>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</si>
  <si>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</si>
  <si>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</si>
  <si>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</si>
  <si>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</si>
  <si>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</si>
  <si>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</si>
  <si>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</si>
  <si>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</si>
  <si>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</si>
  <si>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</si>
  <si>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</si>
  <si>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</si>
  <si>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</si>
  <si>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</si>
  <si>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</si>
  <si>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</si>
  <si>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</si>
  <si>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</si>
  <si>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</si>
  <si>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</si>
  <si>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</si>
  <si>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</si>
  <si>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</si>
  <si>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</si>
  <si>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</si>
  <si>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</si>
  <si>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</si>
  <si>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</si>
  <si>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</si>
  <si>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</si>
  <si>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</si>
  <si>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</si>
  <si>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</si>
  <si>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</si>
  <si>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</si>
  <si>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</si>
  <si>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</si>
  <si>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</si>
  <si>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</si>
  <si>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</si>
  <si>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</si>
  <si>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</si>
  <si>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</si>
  <si>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</si>
  <si>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</si>
  <si>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</si>
  <si>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</si>
  <si>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</si>
  <si>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</si>
  <si>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</si>
  <si>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</si>
  <si>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</si>
  <si>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</si>
  <si>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</si>
  <si>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</si>
  <si>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</si>
  <si>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</si>
  <si>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</si>
  <si>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</si>
  <si>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</si>
  <si>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</si>
  <si>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</si>
  <si>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</si>
  <si>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</si>
  <si>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</si>
  <si>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</si>
  <si>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</si>
  <si>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</si>
  <si>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</si>
  <si>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</si>
  <si>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</si>
  <si>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</si>
  <si>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</si>
  <si>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</si>
  <si>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</si>
  <si>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</si>
  <si>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</si>
  <si>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</si>
  <si>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</si>
  <si>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</si>
  <si>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</si>
  <si>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</si>
  <si>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</si>
  <si>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</si>
  <si>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</si>
  <si>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</si>
  <si>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</si>
  <si>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</si>
  <si>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</si>
  <si>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</si>
  <si>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</si>
  <si>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</si>
  <si>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</si>
  <si>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</si>
  <si>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</si>
  <si>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</si>
  <si>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</si>
  <si>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</si>
  <si>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</si>
  <si>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</si>
  <si>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</si>
  <si>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</si>
  <si>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</si>
  <si>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</si>
  <si>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</si>
  <si>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</si>
  <si>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</si>
  <si>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</si>
  <si>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</si>
  <si>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</si>
  <si>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</si>
  <si>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</si>
  <si>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</si>
  <si>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</si>
  <si>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</si>
  <si>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</si>
  <si>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</si>
  <si>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</si>
  <si>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</si>
  <si>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</si>
  <si>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</si>
  <si>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</si>
  <si>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</si>
  <si>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</si>
  <si>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</si>
  <si>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</si>
  <si>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</si>
  <si>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</si>
  <si>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</si>
  <si>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</si>
  <si>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</si>
  <si>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</si>
  <si>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</si>
  <si>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</si>
  <si>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</si>
  <si>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</si>
  <si>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</si>
  <si>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</si>
  <si>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</si>
  <si>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</si>
  <si>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</si>
  <si>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</si>
  <si>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</si>
  <si>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</si>
  <si>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</si>
  <si>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</si>
  <si>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</si>
  <si>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</si>
  <si>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</si>
  <si>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</si>
  <si>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</si>
  <si>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</si>
  <si>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</si>
  <si>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</si>
  <si>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</si>
  <si>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</si>
  <si>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</si>
  <si>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</si>
  <si>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</si>
  <si>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</si>
  <si>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</si>
  <si>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</si>
  <si>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</si>
  <si>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</si>
  <si>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</si>
  <si>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</si>
  <si>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</si>
  <si>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</si>
  <si>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</si>
  <si>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</si>
  <si>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</si>
  <si>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</si>
  <si>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</si>
  <si>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</si>
  <si>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</si>
  <si>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</si>
  <si>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</si>
  <si>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</si>
  <si>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</si>
  <si>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</si>
  <si>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</si>
  <si>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</si>
  <si>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</si>
  <si>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</si>
  <si>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</si>
  <si>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</si>
  <si>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</si>
  <si>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</si>
  <si>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</si>
  <si>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</si>
  <si>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</si>
  <si>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</si>
  <si>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</si>
  <si>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</si>
  <si>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</si>
  <si>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</si>
  <si>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</si>
  <si>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</si>
  <si>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</si>
  <si>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</si>
  <si>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</si>
  <si>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</si>
  <si>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</si>
  <si>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</si>
  <si>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</si>
  <si>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</si>
  <si>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</si>
  <si>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</si>
  <si>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</si>
  <si>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</si>
  <si>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</si>
  <si>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</si>
  <si>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</si>
  <si>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</si>
  <si>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</si>
  <si>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</si>
  <si>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</si>
  <si>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</si>
  <si>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</si>
  <si>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</si>
  <si>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</si>
  <si>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</si>
  <si>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</si>
  <si>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</si>
  <si>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</si>
  <si>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</si>
  <si>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</si>
  <si>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</si>
  <si>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</si>
  <si>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</si>
  <si>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</si>
  <si>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</si>
  <si>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</si>
  <si>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</si>
  <si>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</si>
  <si>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</si>
  <si>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</si>
  <si>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</si>
  <si>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</si>
  <si>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</si>
  <si>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</si>
  <si>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</si>
  <si>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</si>
  <si>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</si>
  <si>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</si>
  <si>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</si>
  <si>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</si>
  <si>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</si>
  <si>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</si>
  <si>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</si>
  <si>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</si>
  <si>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</si>
  <si>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</si>
  <si>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</si>
  <si>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</si>
  <si>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</si>
  <si>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</si>
  <si>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</si>
  <si>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</si>
  <si>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</si>
  <si>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</si>
  <si>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</si>
  <si>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</si>
  <si>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</si>
  <si>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</si>
  <si>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</si>
  <si>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</si>
  <si>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</si>
  <si>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</si>
  <si>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</si>
  <si>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</si>
  <si>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</si>
  <si>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</si>
  <si>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</si>
  <si>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</si>
  <si>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</si>
  <si>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</si>
  <si>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</si>
  <si>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</si>
  <si>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</si>
  <si>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</si>
  <si>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</si>
  <si>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</si>
  <si>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</si>
  <si>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</si>
  <si>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</si>
  <si>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</si>
  <si>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</si>
  <si>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</si>
  <si>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</si>
  <si>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</si>
  <si>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</si>
  <si>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</si>
  <si>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</si>
  <si>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</si>
  <si>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</si>
  <si>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</si>
  <si>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</si>
  <si>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</si>
  <si>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</si>
  <si>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</si>
  <si>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</si>
  <si>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</si>
  <si>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</si>
  <si>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</si>
  <si>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</si>
  <si>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</si>
  <si>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</si>
  <si>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</si>
  <si>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</si>
  <si>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</si>
  <si>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</si>
  <si>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</si>
  <si>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</si>
  <si>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</si>
  <si>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</si>
  <si>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</si>
  <si>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</si>
  <si>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</si>
  <si>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</si>
  <si>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</si>
  <si>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</si>
  <si>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</si>
  <si>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</si>
  <si>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</si>
  <si>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</si>
  <si>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</si>
  <si>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</si>
  <si>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</si>
  <si>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</si>
  <si>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</si>
  <si>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</si>
  <si>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</si>
  <si>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</si>
  <si>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</si>
  <si>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</si>
  <si>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</si>
  <si>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</si>
  <si>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</si>
  <si>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</si>
  <si>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</si>
  <si>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</si>
  <si>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</si>
  <si>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</si>
  <si>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</si>
  <si>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</si>
  <si>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</si>
  <si>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</si>
  <si>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</si>
  <si>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</si>
  <si>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</si>
  <si>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</si>
  <si>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</si>
  <si>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</si>
  <si>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</si>
  <si>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</si>
  <si>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</si>
  <si>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</si>
  <si>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</si>
  <si>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</si>
  <si>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</si>
  <si>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</si>
  <si>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</si>
  <si>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</si>
  <si>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</si>
  <si>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</si>
  <si>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</si>
  <si>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</si>
  <si>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</si>
  <si>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</si>
  <si>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</si>
  <si>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</si>
  <si>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</si>
  <si>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</si>
  <si>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</si>
  <si>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</si>
  <si>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</si>
  <si>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</si>
  <si>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</si>
  <si>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</si>
  <si>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</si>
  <si>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</si>
  <si>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</si>
  <si>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</si>
  <si>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</si>
  <si>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</si>
  <si>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</si>
  <si>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</si>
  <si>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</si>
  <si>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</si>
  <si>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</si>
  <si>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</si>
  <si>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</si>
  <si>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</si>
  <si>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</si>
  <si>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</si>
  <si>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</si>
  <si>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</si>
  <si>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</si>
  <si>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</si>
  <si>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</si>
  <si>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</si>
  <si>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</si>
  <si>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</si>
  <si>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</si>
  <si>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</si>
  <si>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</si>
  <si>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</si>
  <si>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</si>
  <si>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</si>
  <si>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</si>
  <si>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</si>
  <si>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</si>
  <si>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</si>
  <si>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</si>
  <si>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</si>
  <si>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</si>
  <si>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</si>
  <si>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</si>
  <si>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</si>
  <si>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</si>
  <si>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</si>
  <si>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</si>
  <si>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</si>
  <si>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</si>
  <si>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</si>
  <si>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</si>
  <si>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</si>
  <si>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</si>
  <si>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</si>
  <si>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</si>
  <si>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</si>
  <si>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</si>
  <si>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</si>
  <si>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</si>
  <si>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</si>
  <si>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</si>
  <si>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</si>
  <si>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</si>
  <si>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</si>
  <si>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</si>
  <si>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</si>
  <si>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</si>
  <si>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</si>
  <si>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</si>
  <si>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</si>
  <si>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</si>
  <si>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</si>
  <si>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</si>
  <si>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</si>
  <si>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</si>
  <si>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</si>
  <si>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</si>
  <si>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</si>
  <si>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</si>
  <si>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</si>
  <si>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</si>
  <si>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</si>
  <si>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</si>
  <si>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</si>
  <si>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</si>
  <si>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</si>
  <si>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</si>
  <si>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</si>
  <si>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</si>
  <si>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</si>
  <si>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</si>
  <si>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</si>
  <si>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</si>
  <si>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</si>
  <si>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</si>
  <si>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</si>
  <si>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</si>
  <si>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</si>
  <si>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</si>
  <si>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</si>
  <si>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</si>
  <si>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</si>
  <si>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</si>
  <si>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</si>
  <si>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</si>
  <si>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</si>
  <si>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</si>
  <si>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</si>
  <si>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</si>
  <si>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</si>
  <si>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</si>
  <si>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</si>
  <si>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</si>
  <si>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</si>
  <si>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</si>
  <si>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</si>
  <si>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</si>
  <si>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</si>
  <si>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</si>
  <si>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</si>
  <si>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</si>
  <si>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</si>
  <si>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</si>
  <si>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</si>
  <si>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</si>
  <si>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</si>
  <si>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</si>
  <si>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</si>
  <si>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</si>
  <si>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</si>
  <si>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</si>
  <si>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</si>
  <si>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</si>
  <si>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</si>
  <si>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</si>
  <si>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</si>
  <si>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</si>
  <si>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</si>
  <si>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</si>
  <si>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</si>
  <si>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</si>
  <si>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</si>
  <si>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</si>
  <si>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</si>
  <si>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</si>
  <si>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</si>
  <si>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</si>
  <si>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</si>
  <si>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</si>
  <si>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</si>
  <si>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</si>
  <si>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</si>
  <si>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</si>
  <si>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</si>
  <si>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</si>
  <si>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</si>
  <si>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</si>
  <si>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</si>
  <si>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</si>
  <si>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</si>
  <si>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</si>
  <si>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</si>
  <si>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</si>
  <si>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</si>
  <si>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</si>
  <si>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</si>
  <si>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</si>
  <si>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</si>
  <si>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</si>
  <si>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</si>
  <si>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</si>
  <si>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</si>
  <si>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</si>
  <si>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</si>
  <si>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</si>
  <si>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</si>
  <si>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</si>
  <si>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</si>
  <si>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</si>
  <si>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</si>
  <si>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</si>
  <si>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</si>
  <si>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</si>
  <si>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</si>
  <si>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</si>
  <si>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</si>
  <si>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</si>
  <si>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</si>
  <si>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</si>
  <si>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</si>
  <si>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</si>
  <si>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</si>
  <si>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</si>
  <si>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</si>
  <si>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</si>
  <si>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</si>
  <si>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</si>
  <si>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</si>
  <si>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</si>
  <si>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</si>
  <si>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</si>
  <si>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</si>
  <si>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</si>
  <si>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</si>
  <si>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</si>
  <si>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</si>
  <si>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</si>
  <si>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</si>
  <si>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</si>
  <si>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</si>
  <si>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</si>
  <si>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</si>
  <si>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</si>
  <si>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</si>
  <si>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</si>
  <si>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</si>
  <si>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</si>
  <si>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</si>
  <si>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</si>
  <si>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</si>
  <si>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</si>
  <si>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</si>
  <si>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</si>
  <si>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</si>
  <si>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</si>
  <si>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</si>
  <si>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</si>
  <si>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</si>
  <si>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</si>
  <si>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</si>
  <si>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</si>
  <si>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</si>
  <si>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</si>
  <si>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</si>
  <si>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</si>
  <si>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</si>
  <si>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</si>
  <si>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</si>
  <si>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</si>
  <si>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</si>
  <si>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</si>
  <si>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</si>
  <si>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</si>
  <si>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</si>
  <si>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</si>
  <si>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</si>
  <si>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</si>
  <si>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</si>
  <si>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</si>
  <si>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</si>
  <si>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</si>
  <si>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</si>
  <si>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</si>
  <si>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</si>
  <si>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</si>
  <si>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</si>
  <si>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</si>
  <si>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</si>
  <si>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</si>
  <si>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</si>
  <si>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</si>
  <si>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</si>
  <si>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</si>
  <si>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</si>
  <si>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</si>
  <si>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</si>
  <si>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</si>
  <si>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</si>
  <si>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</si>
  <si>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</si>
  <si>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</si>
  <si>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</si>
  <si>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</si>
  <si>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</si>
  <si>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</si>
  <si>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</si>
  <si>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</si>
  <si>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</si>
  <si>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</si>
  <si>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</si>
  <si>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</si>
  <si>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</si>
  <si>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</si>
  <si>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</si>
  <si>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</si>
  <si>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</si>
  <si>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</si>
  <si>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</si>
  <si>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</si>
  <si>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</si>
  <si>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</si>
  <si>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</si>
  <si>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</si>
  <si>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</si>
  <si>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</si>
  <si>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</si>
  <si>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</si>
  <si>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</si>
  <si>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</si>
  <si>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</si>
  <si>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</si>
  <si>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</si>
  <si>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</si>
  <si>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</si>
  <si>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</si>
  <si>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</si>
  <si>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</si>
  <si>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</si>
  <si>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</si>
  <si>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</si>
  <si>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</si>
  <si>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</si>
  <si>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</si>
  <si>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</si>
  <si>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</si>
  <si>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</si>
  <si>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</si>
  <si>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</si>
  <si>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</si>
  <si>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</si>
  <si>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</si>
  <si>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</si>
  <si>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</si>
  <si>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</si>
  <si>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</si>
  <si>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</si>
  <si>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</si>
  <si>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</si>
  <si>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</si>
  <si>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</si>
  <si>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</si>
  <si>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</si>
  <si>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</si>
  <si>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</si>
  <si>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</si>
  <si>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</si>
  <si>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</si>
  <si>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</si>
  <si>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</si>
  <si>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</si>
  <si>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</si>
  <si>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</si>
  <si>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</si>
  <si>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</si>
  <si>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</si>
  <si>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</si>
  <si>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</si>
  <si>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</si>
  <si>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</si>
  <si>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</si>
  <si>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</si>
  <si>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</si>
  <si>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</si>
  <si>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</si>
  <si>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</si>
  <si>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</si>
  <si>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</si>
  <si>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</si>
  <si>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</si>
  <si>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</si>
  <si>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</si>
  <si>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</si>
  <si>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</si>
  <si>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</si>
  <si>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</si>
  <si>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</si>
  <si>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</si>
  <si>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</si>
  <si>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</si>
  <si>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</si>
  <si>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</si>
  <si>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</si>
  <si>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</si>
  <si>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</si>
  <si>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</si>
  <si>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</si>
  <si>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</si>
  <si>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</si>
  <si>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</si>
  <si>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</si>
  <si>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</si>
  <si>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</si>
  <si>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</si>
  <si>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</si>
  <si>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</si>
  <si>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</si>
  <si>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</si>
  <si>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</si>
  <si>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</si>
  <si>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</si>
  <si>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</si>
  <si>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</si>
  <si>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</si>
  <si>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</si>
  <si>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</si>
  <si>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</si>
  <si>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</si>
  <si>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</si>
  <si>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</si>
  <si>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</si>
  <si>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</si>
  <si>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</si>
  <si>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</si>
  <si>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</si>
  <si>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</si>
  <si>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</si>
  <si>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</si>
  <si>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</si>
  <si>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</si>
  <si>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</si>
  <si>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</si>
  <si>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</si>
  <si>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</si>
  <si>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</si>
  <si>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</si>
  <si>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</si>
  <si>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</si>
  <si>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</si>
  <si>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</si>
  <si>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</si>
  <si>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</si>
  <si>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</si>
  <si>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</si>
  <si>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</si>
  <si>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</si>
  <si>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</si>
  <si>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</si>
  <si>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</si>
  <si>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</si>
  <si>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</si>
  <si>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</si>
  <si>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</si>
  <si>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</si>
  <si>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</si>
  <si>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</si>
  <si>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</si>
  <si>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</si>
  <si>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</si>
  <si>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</si>
  <si>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</si>
  <si>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</si>
  <si>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</si>
  <si>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</si>
  <si>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</si>
  <si>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</si>
  <si>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</si>
  <si>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</si>
  <si>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</si>
  <si>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</si>
  <si>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</si>
  <si>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</si>
  <si>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</si>
  <si>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</si>
  <si>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</si>
  <si>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</si>
  <si>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</si>
  <si>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</si>
  <si>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</si>
  <si>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</si>
  <si>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</si>
  <si>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</si>
  <si>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</si>
  <si>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</si>
  <si>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</si>
  <si>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</si>
  <si>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</si>
  <si>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</si>
  <si>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</si>
  <si>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</si>
  <si>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</si>
  <si>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</si>
  <si>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</si>
  <si>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</si>
  <si>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</si>
  <si>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</si>
  <si>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</si>
  <si>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</si>
  <si>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</si>
  <si>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</si>
  <si>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</si>
  <si>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</si>
  <si>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</si>
  <si>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</si>
  <si>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</si>
  <si>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</si>
  <si>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</si>
  <si>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</si>
  <si>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</si>
  <si>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</si>
  <si>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</si>
  <si>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</si>
  <si>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</si>
  <si>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</si>
  <si>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</si>
  <si>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</si>
  <si>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</si>
  <si>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</si>
  <si>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</si>
  <si>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</si>
  <si>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</si>
  <si>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</si>
  <si>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</si>
  <si>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</si>
  <si>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</si>
  <si>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</si>
  <si>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</si>
  <si>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</si>
  <si>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</si>
  <si>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</si>
  <si>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</si>
  <si>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</si>
  <si>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</si>
  <si>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</si>
  <si>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</si>
  <si>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</si>
  <si>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</si>
  <si>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</si>
  <si>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</si>
  <si>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</si>
  <si>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</si>
  <si>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</si>
  <si>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</si>
  <si>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</si>
  <si>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</si>
  <si>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</si>
  <si>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</si>
  <si>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</si>
  <si>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</si>
  <si>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</si>
  <si>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</si>
  <si>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</si>
  <si>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</si>
  <si>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</si>
  <si>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</si>
  <si>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</si>
  <si>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</si>
  <si>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</si>
  <si>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</si>
  <si>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</si>
  <si>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</si>
  <si>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</si>
  <si>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</si>
  <si>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</si>
  <si>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</si>
  <si>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</si>
  <si>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</si>
  <si>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</si>
  <si>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</si>
  <si>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</si>
  <si>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</si>
  <si>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</si>
  <si>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</si>
  <si>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</si>
  <si>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</si>
  <si>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</si>
  <si>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</si>
  <si>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</si>
  <si>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</si>
  <si>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</si>
  <si>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</si>
  <si>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</si>
  <si>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</si>
  <si>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</si>
  <si>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</si>
  <si>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</si>
  <si>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</si>
  <si>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</si>
  <si>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</si>
  <si>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</si>
  <si>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</si>
  <si>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</si>
  <si>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</si>
  <si>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</si>
  <si>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</si>
  <si>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</si>
  <si>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</si>
  <si>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</si>
  <si>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</si>
  <si>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</si>
  <si>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</si>
  <si>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</si>
  <si>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</si>
  <si>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</si>
  <si>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</si>
  <si>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</si>
  <si>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</si>
  <si>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</si>
  <si>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</si>
  <si>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</si>
  <si>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</si>
  <si>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</si>
  <si>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</si>
  <si>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</si>
  <si>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</si>
  <si>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</si>
  <si>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</si>
  <si>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</si>
  <si>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</si>
  <si>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</si>
  <si>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</si>
  <si>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</si>
  <si>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</si>
  <si>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</si>
  <si>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</si>
  <si>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</si>
  <si>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</si>
  <si>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</si>
  <si>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</si>
  <si>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</si>
  <si>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</si>
  <si>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</si>
  <si>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</si>
  <si>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</si>
  <si>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</si>
  <si>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</si>
  <si>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</si>
  <si>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</si>
  <si>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</si>
  <si>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</si>
  <si>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</si>
  <si>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</si>
  <si>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</si>
  <si>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</si>
  <si>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</si>
  <si>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</si>
  <si>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</si>
  <si>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</si>
  <si>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</si>
  <si>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</si>
  <si>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</si>
  <si>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</si>
  <si>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</si>
  <si>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</si>
  <si>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</si>
  <si>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</si>
  <si>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</si>
  <si>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</si>
  <si>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</si>
  <si>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</si>
  <si>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</si>
  <si>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</si>
  <si>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</si>
  <si>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</si>
  <si>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</si>
  <si>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</si>
  <si>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</si>
  <si>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</si>
  <si>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</si>
  <si>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</si>
  <si>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</si>
  <si>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</si>
  <si>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</si>
  <si>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</si>
  <si>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</si>
  <si>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</si>
  <si>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</si>
  <si>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</si>
  <si>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</si>
  <si>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</si>
  <si>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</si>
  <si>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</si>
  <si>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</si>
  <si>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</si>
  <si>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</si>
  <si>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</si>
  <si>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</si>
  <si>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</si>
  <si>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</si>
  <si>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</si>
  <si>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</si>
  <si>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</si>
  <si>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</si>
  <si>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</si>
  <si>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</si>
  <si>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</si>
  <si>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</si>
  <si>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</si>
  <si>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</si>
  <si>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</si>
  <si>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</si>
  <si>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</si>
  <si>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</si>
  <si>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</si>
  <si>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</si>
  <si>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</si>
  <si>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</si>
  <si>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</si>
  <si>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</si>
  <si>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</si>
  <si>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</si>
  <si>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</si>
  <si>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</si>
  <si>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</si>
  <si>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</si>
  <si>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</si>
  <si>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</si>
  <si>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</si>
  <si>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</si>
  <si>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</si>
  <si>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</si>
  <si>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</si>
  <si>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</si>
  <si>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</si>
  <si>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</si>
  <si>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</si>
  <si>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</si>
  <si>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</si>
  <si>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</si>
  <si>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</si>
  <si>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</si>
  <si>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</si>
  <si>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</si>
  <si>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</si>
  <si>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</si>
  <si>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</si>
  <si>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</si>
  <si>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</si>
  <si>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</si>
  <si>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</si>
  <si>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</si>
  <si>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</si>
  <si>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</si>
  <si>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</si>
  <si>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</si>
  <si>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</si>
  <si>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</si>
  <si>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</si>
  <si>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</si>
  <si>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</si>
  <si>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</si>
  <si>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</si>
  <si>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</si>
  <si>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</si>
  <si>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</si>
  <si>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</si>
  <si>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</si>
  <si>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</si>
  <si>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</si>
  <si>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</si>
  <si>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</si>
  <si>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</si>
  <si>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</si>
  <si>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</si>
  <si>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</si>
  <si>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</si>
  <si>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</si>
  <si>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</si>
  <si>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</si>
  <si>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</si>
  <si>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</si>
  <si>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</si>
  <si>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</si>
  <si>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</si>
  <si>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</si>
  <si>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</si>
  <si>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</si>
  <si>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</si>
  <si>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</si>
  <si>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</si>
  <si>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</si>
  <si>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</si>
  <si>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</si>
  <si>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</si>
  <si>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</si>
  <si>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</si>
  <si>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</si>
  <si>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</si>
  <si>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</si>
  <si>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</si>
  <si>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</si>
  <si>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</si>
  <si>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</si>
  <si>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</si>
  <si>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</si>
  <si>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</si>
  <si>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</si>
  <si>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</si>
  <si>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</si>
  <si>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</si>
  <si>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</si>
  <si>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</si>
  <si>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</si>
  <si>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</si>
  <si>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</si>
  <si>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</si>
  <si>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</si>
  <si>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</si>
  <si>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</si>
  <si>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</si>
  <si>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</si>
  <si>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</si>
  <si>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</si>
  <si>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</si>
  <si>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</si>
  <si>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</si>
  <si>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</si>
  <si>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</si>
  <si>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</si>
  <si>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</si>
  <si>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</si>
  <si>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</si>
  <si>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</si>
  <si>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</si>
  <si>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</si>
  <si>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</si>
  <si>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</si>
  <si>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</si>
  <si>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</si>
  <si>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</si>
  <si>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</si>
  <si>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</si>
  <si>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</si>
  <si>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</si>
  <si>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</si>
  <si>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</si>
  <si>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</si>
  <si>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</si>
  <si>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</si>
  <si>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</si>
  <si>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</si>
  <si>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</si>
  <si>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</si>
  <si>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</si>
  <si>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</si>
  <si>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</si>
  <si>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</si>
  <si>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</si>
  <si>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</si>
  <si>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</si>
  <si>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</si>
  <si>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</si>
  <si>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</si>
  <si>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</si>
  <si>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</si>
  <si>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</si>
  <si>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</si>
  <si>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</si>
  <si>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</si>
  <si>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</si>
  <si>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</si>
  <si>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</si>
  <si>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</si>
  <si>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</si>
  <si>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</si>
  <si>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</si>
  <si>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</si>
  <si>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</si>
  <si>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</si>
  <si>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</si>
  <si>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</si>
  <si>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</si>
  <si>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</si>
  <si>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</si>
  <si>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</si>
  <si>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</si>
  <si>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</si>
  <si>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</si>
  <si>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</si>
  <si>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</si>
  <si>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</si>
  <si>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</si>
  <si>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</si>
  <si>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</si>
  <si>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</si>
  <si>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</si>
  <si>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</si>
  <si>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</si>
  <si>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</si>
  <si>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</si>
  <si>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</si>
  <si>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</si>
  <si>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</si>
  <si>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</si>
  <si>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</si>
  <si>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</si>
  <si>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</si>
  <si>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</si>
  <si>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</si>
  <si>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</si>
  <si>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</si>
  <si>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</si>
  <si>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</si>
  <si>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</si>
  <si>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</si>
  <si>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</si>
  <si>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</si>
  <si>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</si>
  <si>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</si>
  <si>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</si>
  <si>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</si>
  <si>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</si>
  <si>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</si>
  <si>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</si>
  <si>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</si>
  <si>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</si>
  <si>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</si>
  <si>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</si>
  <si>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</si>
  <si>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</si>
  <si>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</si>
  <si>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</si>
  <si>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</si>
  <si>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</si>
  <si>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</si>
  <si>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</si>
  <si>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</si>
  <si>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</si>
  <si>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</si>
  <si>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</si>
  <si>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</si>
  <si>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</si>
  <si>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</si>
  <si>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</si>
  <si>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</si>
  <si>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</si>
  <si>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</si>
  <si>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</si>
  <si>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</si>
  <si>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</si>
  <si>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</si>
  <si>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</si>
  <si>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</si>
  <si>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</si>
  <si>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</si>
  <si>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</si>
  <si>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</si>
  <si>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</si>
  <si>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</si>
  <si>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</si>
  <si>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</si>
  <si>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</si>
  <si>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</si>
  <si>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</si>
  <si>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</si>
  <si>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</si>
  <si>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</si>
  <si>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</si>
  <si>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</si>
  <si>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</si>
  <si>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</si>
  <si>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</si>
  <si>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</si>
  <si>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</si>
  <si>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</si>
  <si>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</si>
  <si>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</si>
  <si>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</si>
  <si>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</si>
  <si>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</si>
  <si>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</si>
  <si>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</si>
  <si>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</si>
  <si>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</si>
  <si>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</si>
  <si>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</si>
  <si>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</si>
  <si>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</si>
  <si>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</si>
  <si>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</si>
  <si>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</si>
  <si>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</si>
  <si>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</si>
  <si>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</si>
  <si>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</si>
  <si>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</si>
  <si>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</si>
  <si>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</si>
  <si>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</si>
  <si>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</si>
  <si>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</si>
  <si>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</si>
  <si>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</si>
  <si>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</si>
  <si>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</si>
  <si>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</si>
  <si>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</si>
  <si>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</si>
  <si>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</si>
  <si>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</si>
  <si>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</si>
  <si>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</si>
  <si>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</si>
  <si>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</si>
  <si>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</si>
  <si>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</si>
  <si>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</si>
  <si>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</si>
  <si>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</si>
  <si>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</si>
  <si>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</si>
  <si>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</si>
  <si>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</si>
  <si>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</si>
  <si>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</si>
  <si>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</si>
  <si>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</si>
  <si>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</si>
  <si>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</si>
  <si>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</si>
  <si>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</si>
  <si>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</si>
  <si>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</si>
  <si>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</si>
  <si>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</si>
  <si>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</si>
  <si>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</si>
  <si>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</si>
  <si>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</si>
  <si>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</si>
  <si>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</si>
  <si>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</si>
  <si>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</si>
  <si>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</si>
  <si>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</si>
  <si>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</si>
  <si>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</si>
  <si>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</si>
  <si>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</si>
  <si>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</si>
  <si>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</si>
  <si>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</si>
  <si>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</si>
  <si>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</si>
  <si>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</si>
  <si>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</si>
  <si>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</si>
  <si>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</si>
  <si>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</si>
  <si>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</si>
  <si>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</si>
  <si>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</si>
  <si>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</si>
  <si>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</si>
  <si>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</si>
  <si>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</si>
  <si>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</si>
  <si>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</si>
  <si>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</si>
  <si>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</si>
  <si>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</si>
  <si>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</si>
  <si>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</si>
  <si>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</si>
  <si>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</si>
  <si>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</si>
  <si>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</si>
  <si>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</si>
  <si>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</si>
  <si>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</si>
  <si>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</si>
  <si>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</si>
  <si>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</si>
  <si>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</si>
  <si>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</si>
  <si>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</si>
  <si>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</si>
  <si>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</si>
  <si>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</si>
  <si>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</si>
  <si>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</si>
  <si>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</si>
  <si>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</si>
  <si>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</si>
  <si>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</si>
  <si>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</si>
  <si>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</si>
  <si>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</si>
  <si>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</si>
  <si>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</si>
  <si>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</si>
  <si>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</si>
  <si>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</si>
  <si>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</si>
  <si>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</si>
  <si>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</si>
  <si>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</si>
  <si>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</si>
  <si>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</si>
  <si>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</si>
  <si>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</si>
  <si>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</si>
  <si>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</si>
  <si>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</si>
  <si>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</si>
  <si>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</si>
  <si>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</si>
  <si>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</si>
  <si>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</si>
  <si>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</si>
  <si>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</si>
  <si>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</si>
  <si>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</si>
  <si>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</si>
  <si>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</si>
  <si>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</si>
  <si>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</si>
  <si>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</si>
  <si>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</si>
  <si>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</si>
  <si>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</si>
  <si>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</si>
  <si>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</si>
  <si>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</si>
  <si>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</si>
  <si>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</si>
  <si>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</si>
  <si>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</si>
  <si>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</si>
  <si>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</si>
  <si>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</si>
  <si>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</si>
  <si>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</si>
  <si>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</si>
  <si>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</si>
  <si>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</si>
  <si>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</si>
  <si>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</si>
  <si>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</si>
  <si>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</si>
  <si>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</si>
  <si>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</si>
  <si>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</si>
  <si>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</si>
  <si>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</si>
  <si>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</si>
  <si>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</si>
  <si>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</si>
  <si>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</si>
  <si>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</si>
  <si>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</si>
  <si>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</si>
  <si>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</si>
  <si>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</si>
  <si>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</si>
  <si>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</si>
  <si>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</si>
  <si>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</si>
  <si>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</si>
  <si>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</si>
  <si>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</si>
  <si>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</si>
  <si>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</si>
  <si>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</si>
  <si>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</si>
  <si>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</si>
  <si>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</si>
  <si>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</si>
  <si>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</si>
  <si>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</si>
  <si>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</si>
  <si>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</si>
  <si>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</si>
  <si>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</si>
  <si>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</si>
  <si>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</si>
  <si>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</si>
  <si>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</si>
  <si>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</si>
  <si>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</si>
  <si>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</si>
  <si>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</si>
  <si>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</si>
  <si>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</si>
  <si>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</si>
  <si>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</si>
  <si>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</si>
  <si>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</si>
  <si>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</si>
  <si>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</si>
  <si>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</si>
  <si>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</si>
  <si>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</si>
  <si>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</si>
  <si>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</si>
  <si>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</si>
  <si>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</si>
  <si>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</si>
  <si>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</si>
  <si>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</si>
  <si>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</si>
  <si>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</si>
  <si>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</si>
  <si>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</si>
  <si>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</si>
  <si>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</si>
  <si>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</si>
  <si>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</si>
  <si>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</si>
  <si>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</si>
  <si>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</si>
  <si>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</si>
  <si>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</si>
  <si>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</si>
  <si>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</si>
  <si>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</si>
  <si>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</si>
  <si>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</si>
  <si>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</si>
  <si>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</si>
  <si>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</si>
  <si>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</si>
  <si>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</si>
  <si>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</si>
  <si>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</si>
  <si>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</si>
  <si>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</si>
  <si>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</si>
  <si>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</si>
  <si>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</si>
  <si>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</si>
  <si>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</si>
  <si>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</si>
  <si>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</si>
  <si>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</si>
  <si>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</si>
  <si>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</si>
  <si>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</si>
  <si>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</si>
  <si>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</si>
  <si>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</si>
  <si>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</si>
  <si>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</si>
  <si>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</si>
  <si>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</si>
  <si>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</si>
  <si>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</si>
  <si>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</si>
  <si>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</si>
  <si>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</si>
  <si>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</si>
  <si>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</si>
  <si>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</si>
  <si>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</si>
  <si>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</si>
  <si>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</si>
  <si>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</si>
  <si>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</si>
  <si>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</si>
  <si>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</si>
  <si>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</si>
  <si>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</si>
  <si>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</si>
  <si>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</si>
  <si>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</si>
  <si>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</si>
  <si>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</si>
  <si>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</si>
  <si>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</si>
  <si>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</si>
  <si>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</si>
  <si>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</si>
  <si>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</si>
  <si>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</si>
  <si>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</si>
  <si>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</si>
  <si>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</si>
  <si>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</si>
  <si>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</si>
  <si>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</si>
  <si>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</si>
  <si>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</si>
  <si>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</si>
  <si>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</si>
  <si>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</si>
  <si>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</si>
  <si>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</si>
  <si>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</si>
  <si>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</si>
  <si>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</si>
  <si>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</si>
  <si>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</si>
  <si>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</si>
  <si>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</si>
  <si>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</si>
  <si>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</si>
  <si>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</si>
  <si>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</si>
  <si>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</si>
  <si>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</si>
  <si>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</si>
  <si>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</si>
  <si>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</si>
  <si>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</si>
  <si>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</si>
  <si>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</si>
  <si>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</si>
  <si>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</si>
  <si>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</si>
  <si>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</si>
  <si>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</si>
  <si>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</si>
  <si>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</si>
  <si>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</si>
  <si>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</si>
  <si>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</si>
  <si>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</si>
  <si>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</si>
  <si>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</si>
  <si>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</si>
  <si>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</si>
  <si>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</si>
  <si>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</si>
  <si>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</si>
  <si>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</si>
  <si>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</si>
  <si>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</si>
  <si>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</si>
  <si>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</si>
  <si>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</si>
  <si>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</si>
  <si>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</si>
  <si>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</si>
  <si>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</si>
  <si>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</si>
  <si>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</si>
  <si>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</si>
  <si>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</si>
  <si>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</si>
  <si>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</si>
  <si>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</si>
  <si>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</si>
  <si>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</si>
  <si>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</si>
  <si>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</si>
  <si>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</si>
  <si>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</si>
  <si>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</si>
  <si>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</si>
  <si>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</si>
  <si>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</si>
  <si>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</si>
  <si>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</si>
  <si>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</si>
  <si>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</si>
  <si>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</si>
  <si>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</si>
  <si>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</si>
  <si>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</si>
  <si>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</si>
  <si>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</si>
  <si>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</si>
  <si>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</si>
  <si>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</si>
  <si>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</si>
  <si>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</si>
  <si>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</si>
  <si>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</si>
  <si>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</si>
  <si>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</si>
  <si>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</si>
  <si>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</si>
  <si>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</si>
  <si>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</si>
  <si>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</si>
  <si>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</si>
  <si>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</si>
  <si>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</si>
  <si>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</si>
  <si>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</si>
  <si>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</si>
  <si>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</si>
  <si>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</si>
  <si>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</si>
  <si>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</si>
  <si>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</si>
  <si>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</si>
  <si>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</si>
  <si>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</si>
  <si>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</si>
  <si>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</si>
  <si>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</si>
  <si>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</si>
  <si>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</si>
  <si>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</si>
  <si>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</si>
  <si>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</si>
  <si>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</si>
  <si>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</si>
  <si>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</si>
  <si>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</si>
  <si>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</si>
  <si>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</si>
  <si>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</si>
  <si>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</si>
  <si>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</si>
  <si>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</si>
  <si>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</si>
  <si>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</si>
  <si>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</si>
  <si>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</si>
  <si>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</si>
  <si>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</si>
  <si>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</si>
  <si>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</si>
  <si>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</si>
  <si>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</si>
  <si>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</si>
  <si>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</si>
  <si>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</si>
  <si>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</si>
  <si>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</si>
  <si>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</si>
  <si>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</si>
  <si>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</si>
  <si>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</si>
  <si>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</si>
  <si>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</si>
  <si>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</si>
  <si>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</si>
  <si>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</si>
  <si>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</si>
  <si>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</si>
  <si>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</si>
  <si>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</si>
  <si>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</si>
  <si>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</si>
  <si>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</si>
  <si>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</si>
  <si>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</si>
  <si>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</si>
  <si>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</si>
  <si>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</si>
  <si>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</si>
  <si>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</si>
  <si>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</si>
  <si>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</si>
  <si>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</si>
  <si>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</si>
  <si>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</si>
  <si>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</si>
  <si>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</si>
  <si>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</si>
  <si>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</si>
  <si>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</si>
  <si>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</si>
  <si>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</si>
  <si>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</si>
  <si>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</si>
  <si>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</si>
  <si>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</si>
  <si>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</si>
  <si>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</si>
  <si>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</si>
  <si>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</si>
  <si>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</si>
  <si>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</si>
  <si>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</si>
  <si>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</si>
  <si>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</si>
  <si>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</si>
  <si>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</si>
  <si>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</si>
  <si>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</si>
  <si>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</si>
  <si>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</si>
  <si>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</si>
  <si>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</si>
  <si>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</si>
  <si>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</si>
  <si>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</si>
  <si>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</si>
  <si>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</si>
  <si>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</si>
  <si>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</si>
  <si>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</si>
  <si>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</si>
  <si>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</si>
  <si>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</si>
  <si>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</si>
  <si>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</si>
  <si>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</si>
  <si>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</si>
  <si>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</si>
  <si>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</si>
  <si>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</si>
  <si>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</si>
  <si>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</si>
  <si>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</si>
  <si>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</si>
  <si>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</si>
  <si>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</si>
  <si>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</si>
  <si>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</si>
  <si>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</si>
  <si>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</si>
  <si>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</si>
  <si>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</si>
  <si>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</si>
  <si>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</si>
  <si>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</si>
  <si>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</si>
  <si>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</si>
  <si>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</si>
  <si>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</si>
  <si>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</si>
  <si>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</si>
  <si>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</si>
  <si>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</si>
  <si>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</si>
  <si>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</si>
  <si>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</si>
  <si>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</si>
  <si>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</si>
  <si>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</si>
  <si>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</si>
  <si>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</si>
  <si>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</si>
  <si>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</si>
  <si>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</si>
  <si>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</si>
  <si>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</si>
  <si>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</si>
  <si>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</si>
  <si>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</si>
  <si>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</si>
  <si>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</si>
  <si>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</si>
  <si>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</si>
  <si>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</si>
  <si>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</si>
  <si>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</si>
  <si>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</si>
  <si>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</si>
  <si>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</si>
  <si>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</si>
  <si>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</si>
  <si>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</si>
  <si>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</si>
  <si>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</si>
  <si>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</si>
  <si>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</si>
  <si>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</si>
  <si>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</si>
  <si>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</si>
  <si>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</si>
  <si>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</si>
  <si>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</si>
  <si>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</si>
  <si>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</si>
  <si>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</si>
  <si>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</si>
  <si>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</si>
  <si>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</si>
  <si>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</si>
  <si>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</si>
  <si>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</si>
  <si>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</si>
  <si>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</si>
  <si>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</si>
  <si>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</si>
  <si>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</si>
  <si>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</si>
  <si>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</si>
  <si>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</si>
  <si>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</si>
  <si>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</si>
  <si>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</si>
  <si>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</si>
  <si>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</si>
  <si>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</si>
  <si>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</si>
  <si>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</si>
  <si>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</si>
  <si>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</si>
  <si>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</si>
  <si>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</si>
  <si>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</si>
  <si>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</si>
  <si>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</si>
  <si>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</si>
  <si>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</si>
  <si>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</si>
  <si>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</si>
  <si>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</si>
  <si>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</si>
  <si>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</si>
  <si>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</si>
  <si>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</si>
  <si>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</si>
  <si>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</si>
  <si>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</si>
  <si>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</si>
  <si>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</si>
  <si>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</si>
  <si>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</si>
  <si>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</si>
  <si>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</si>
  <si>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</si>
  <si>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</si>
  <si>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</si>
  <si>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</si>
  <si>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</si>
  <si>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</si>
  <si>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</si>
  <si>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</si>
  <si>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</si>
  <si>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</si>
  <si>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</si>
  <si>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</si>
  <si>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</si>
  <si>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</si>
  <si>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</si>
  <si>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</si>
  <si>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</si>
  <si>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</si>
  <si>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</si>
  <si>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</si>
  <si>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</si>
  <si>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</si>
  <si>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</si>
  <si>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</si>
  <si>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</si>
  <si>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</si>
  <si>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</si>
  <si>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</si>
  <si>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</si>
  <si>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</si>
  <si>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</si>
  <si>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</si>
  <si>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</si>
  <si>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</si>
  <si>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</si>
  <si>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</si>
  <si>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</si>
  <si>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</si>
  <si>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</si>
  <si>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</si>
  <si>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</si>
  <si>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</si>
  <si>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</si>
  <si>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</si>
  <si>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</si>
  <si>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</si>
  <si>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</si>
  <si>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</si>
  <si>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</si>
  <si>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</si>
  <si>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</si>
  <si>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</si>
  <si>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</si>
  <si>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</si>
  <si>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</si>
  <si>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</si>
  <si>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</si>
  <si>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</si>
  <si>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</si>
  <si>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</si>
  <si>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</si>
  <si>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</si>
  <si>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</si>
  <si>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</si>
  <si>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</si>
  <si>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</si>
  <si>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</si>
  <si>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</si>
  <si>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</si>
  <si>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</si>
  <si>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</si>
  <si>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</si>
  <si>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</si>
  <si>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</si>
  <si>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</si>
  <si>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</si>
  <si>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</si>
  <si>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</si>
  <si>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</si>
  <si>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</si>
  <si>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</si>
  <si>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</si>
  <si>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</si>
  <si>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</si>
  <si>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</si>
  <si>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</si>
  <si>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</si>
  <si>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</si>
  <si>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</si>
  <si>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</si>
  <si>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</si>
  <si>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</si>
  <si>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</si>
  <si>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</si>
  <si>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</si>
  <si>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</si>
  <si>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</si>
  <si>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</si>
  <si>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</si>
  <si>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</si>
  <si>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</si>
  <si>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</si>
  <si>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</si>
  <si>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</si>
  <si>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</si>
  <si>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</si>
  <si>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</si>
  <si>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</si>
  <si>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</si>
  <si>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</si>
  <si>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</si>
  <si>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</si>
  <si>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</si>
  <si>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</si>
  <si>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</si>
  <si>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</si>
  <si>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</si>
  <si>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</si>
  <si>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</si>
  <si>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</si>
  <si>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</si>
  <si>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</si>
  <si>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</si>
  <si>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</si>
  <si>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</si>
  <si>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</si>
  <si>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</si>
  <si>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</si>
  <si>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</si>
  <si>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</si>
  <si>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</si>
  <si>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</si>
  <si>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</si>
  <si>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</si>
  <si>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</si>
  <si>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</si>
  <si>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</si>
  <si>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</si>
  <si>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</si>
  <si>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</si>
  <si>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</si>
  <si>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</si>
  <si>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</si>
  <si>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</si>
  <si>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</si>
  <si>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</si>
  <si>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</si>
  <si>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</si>
  <si>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</si>
  <si>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</si>
  <si>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</si>
  <si>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</si>
  <si>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</si>
  <si>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</si>
  <si>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</si>
  <si>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</si>
  <si>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</si>
  <si>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</si>
  <si>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</si>
  <si>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</si>
  <si>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</si>
  <si>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</si>
  <si>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</si>
  <si>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</si>
  <si>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</si>
  <si>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</si>
  <si>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</si>
  <si>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</si>
  <si>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</si>
  <si>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</si>
  <si>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</si>
  <si>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</si>
  <si>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</si>
  <si>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</si>
  <si>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</si>
  <si>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</si>
  <si>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</si>
  <si>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</si>
  <si>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</si>
  <si>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</si>
  <si>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</si>
  <si>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</si>
  <si>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</si>
  <si>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</si>
  <si>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</si>
  <si>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</si>
  <si>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</si>
  <si>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</si>
  <si>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</si>
  <si>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</si>
  <si>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</si>
  <si>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</si>
  <si>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</si>
  <si>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</si>
  <si>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</si>
  <si>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</si>
  <si>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</si>
  <si>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</si>
  <si>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</si>
  <si>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</si>
  <si>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</si>
  <si>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</si>
  <si>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</si>
  <si>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</si>
  <si>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</si>
  <si>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</si>
  <si>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</si>
  <si>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</si>
  <si>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</si>
  <si>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</si>
  <si>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</si>
  <si>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</si>
  <si>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</si>
  <si>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</si>
  <si>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</si>
  <si>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</si>
  <si>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</si>
  <si>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</si>
  <si>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</si>
  <si>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</si>
  <si>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</si>
  <si>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</si>
  <si>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</si>
  <si>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</si>
  <si>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</si>
  <si>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</si>
  <si>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</si>
  <si>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</si>
  <si>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</si>
  <si>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</si>
  <si>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</si>
  <si>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</si>
  <si>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</si>
  <si>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</si>
  <si>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</si>
  <si>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</si>
  <si>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</si>
  <si>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</si>
  <si>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</si>
  <si>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</si>
  <si>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</si>
  <si>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</si>
  <si>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</si>
  <si>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</si>
  <si>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</si>
  <si>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</si>
  <si>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</si>
  <si>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</si>
  <si>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</si>
  <si>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</si>
  <si>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</si>
  <si>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</si>
  <si>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</si>
  <si>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</si>
  <si>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</si>
  <si>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</si>
  <si>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</si>
  <si>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</si>
  <si>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</si>
  <si>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</si>
  <si>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</si>
  <si>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</si>
  <si>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</si>
  <si>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</si>
  <si>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</si>
  <si>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</si>
  <si>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</si>
  <si>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</si>
  <si>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</si>
  <si>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</si>
  <si>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</si>
  <si>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</si>
  <si>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</si>
  <si>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</si>
  <si>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</si>
  <si>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</si>
  <si>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</si>
  <si>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</si>
  <si>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</si>
  <si>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</si>
  <si>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</si>
  <si>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</si>
  <si>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</si>
  <si>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</si>
  <si>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</si>
  <si>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</si>
  <si>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</si>
  <si>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</si>
  <si>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</si>
  <si>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</si>
  <si>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</si>
  <si>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</si>
  <si>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</si>
  <si>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</si>
  <si>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</si>
  <si>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</si>
  <si>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</si>
  <si>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</si>
  <si>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</si>
  <si>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</si>
  <si>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</si>
  <si>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</si>
  <si>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</si>
  <si>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</si>
  <si>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</si>
  <si>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</si>
  <si>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</si>
  <si>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</si>
  <si>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</si>
  <si>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</si>
  <si>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</si>
  <si>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</si>
  <si>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</si>
  <si>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</si>
  <si>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</si>
  <si>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</si>
  <si>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</si>
  <si>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</si>
  <si>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</si>
  <si>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</si>
  <si>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</si>
  <si>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</si>
  <si>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</si>
  <si>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</si>
  <si>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</si>
  <si>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</si>
  <si>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</si>
  <si>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</si>
  <si>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</si>
  <si>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</si>
  <si>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</si>
  <si>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</si>
  <si>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</si>
  <si>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</si>
  <si>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</si>
  <si>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</si>
  <si>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</si>
  <si>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</si>
  <si>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</si>
  <si>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</si>
  <si>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</si>
  <si>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</si>
  <si>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</si>
  <si>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</si>
  <si>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</si>
  <si>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</si>
  <si>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</si>
  <si>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</si>
  <si>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</si>
  <si>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</si>
  <si>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</si>
  <si>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</si>
  <si>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</si>
  <si>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</si>
  <si>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</si>
  <si>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</si>
  <si>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</si>
  <si>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</si>
  <si>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</si>
  <si>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</si>
  <si>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</si>
  <si>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</si>
  <si>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</si>
  <si>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</si>
  <si>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</si>
  <si>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</si>
  <si>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</si>
  <si>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</si>
  <si>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</si>
  <si>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</si>
  <si>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</si>
  <si>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</si>
  <si>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</si>
  <si>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</si>
  <si>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</si>
  <si>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</si>
  <si>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</si>
  <si>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</si>
  <si>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</si>
  <si>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</si>
  <si>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</si>
  <si>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</si>
  <si>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</si>
  <si>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</si>
  <si>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</si>
  <si>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</si>
  <si>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</si>
  <si>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</si>
  <si>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</si>
  <si>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</si>
  <si>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</si>
  <si>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</si>
  <si>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</si>
  <si>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</si>
  <si>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</si>
  <si>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</si>
  <si>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</si>
  <si>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</si>
  <si>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</si>
  <si>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</si>
  <si>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</si>
  <si>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</si>
  <si>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</si>
  <si>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</si>
  <si>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</si>
  <si>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</si>
  <si>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</si>
  <si>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</si>
  <si>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</si>
  <si>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</si>
  <si>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</si>
  <si>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</si>
  <si>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</si>
  <si>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</si>
  <si>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</si>
  <si>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</si>
  <si>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</si>
  <si>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</si>
  <si>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</si>
  <si>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</si>
  <si>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</si>
  <si>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</si>
  <si>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</si>
  <si>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</si>
  <si>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</si>
  <si>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</si>
  <si>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</si>
  <si>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</si>
  <si>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</si>
  <si>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</si>
  <si>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</si>
  <si>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</si>
  <si>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</si>
  <si>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</si>
  <si>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</si>
  <si>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</si>
  <si>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</si>
  <si>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</si>
  <si>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</si>
  <si>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</si>
  <si>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</si>
  <si>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</si>
  <si>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</si>
  <si>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</si>
  <si>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</si>
  <si>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</si>
  <si>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</si>
  <si>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</si>
  <si>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</si>
  <si>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</si>
  <si>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</si>
  <si>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</si>
  <si>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</si>
  <si>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</si>
  <si>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</si>
  <si>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</si>
  <si>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</si>
  <si>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</si>
  <si>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</si>
  <si>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</si>
  <si>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</si>
  <si>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</si>
  <si>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</si>
  <si>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</si>
  <si>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</si>
  <si>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</si>
  <si>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</si>
  <si>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</si>
  <si>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</si>
  <si>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</si>
  <si>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</si>
  <si>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</si>
  <si>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</si>
  <si>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</si>
  <si>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</si>
  <si>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</si>
  <si>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</si>
  <si>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</si>
  <si>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</si>
  <si>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</si>
  <si>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</si>
  <si>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</si>
  <si>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</si>
  <si>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</si>
  <si>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</si>
  <si>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</si>
  <si>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</si>
  <si>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</si>
  <si>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</si>
  <si>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</si>
  <si>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</si>
  <si>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</si>
  <si>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</si>
  <si>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</si>
  <si>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</si>
  <si>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</si>
  <si>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</si>
  <si>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</si>
  <si>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</si>
  <si>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</si>
  <si>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</si>
  <si>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</si>
  <si>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</si>
  <si>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</si>
  <si>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</si>
  <si>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</si>
  <si>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</si>
  <si>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</si>
  <si>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</si>
  <si>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</si>
  <si>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</si>
  <si>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</si>
  <si>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</si>
  <si>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</si>
  <si>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</si>
  <si>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</si>
  <si>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</si>
  <si>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</si>
  <si>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</si>
  <si>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</si>
  <si>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</si>
  <si>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</si>
  <si>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</si>
  <si>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</si>
  <si>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</si>
  <si>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</si>
  <si>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</si>
  <si>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</si>
  <si>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</si>
  <si>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</si>
  <si>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</si>
  <si>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</si>
  <si>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</si>
  <si>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</si>
  <si>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</si>
  <si>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</si>
  <si>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</si>
  <si>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</si>
  <si>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</si>
  <si>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</si>
  <si>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</si>
  <si>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</si>
  <si>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</si>
  <si>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</si>
  <si>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</si>
  <si>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</si>
  <si>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</si>
  <si>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</si>
  <si>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</si>
  <si>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</si>
  <si>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</si>
  <si>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</si>
  <si>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</si>
  <si>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</si>
  <si>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</si>
  <si>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</si>
  <si>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</si>
  <si>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</si>
  <si>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</si>
  <si>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</si>
  <si>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</si>
  <si>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</si>
  <si>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</si>
  <si>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</si>
  <si>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</si>
  <si>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</si>
  <si>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</si>
  <si>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</si>
  <si>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</si>
  <si>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</si>
  <si>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</si>
  <si>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</si>
  <si>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</si>
  <si>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</si>
  <si>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</si>
  <si>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</si>
  <si>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</si>
  <si>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</si>
  <si>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</si>
  <si>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</si>
  <si>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</si>
  <si>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</si>
  <si>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</si>
  <si>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</si>
  <si>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</si>
  <si>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</si>
  <si>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</si>
  <si>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</si>
  <si>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</si>
  <si>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</si>
  <si>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</si>
  <si>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</si>
  <si>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</si>
  <si>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</si>
  <si>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</si>
  <si>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</si>
  <si>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</si>
  <si>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</si>
  <si>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</si>
  <si>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</si>
  <si>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</si>
  <si>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</si>
  <si>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</si>
  <si>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</si>
  <si>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</si>
  <si>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</si>
  <si>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</si>
  <si>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</si>
  <si>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</si>
  <si>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</si>
  <si>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</si>
  <si>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</si>
  <si>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</si>
  <si>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</si>
  <si>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</si>
  <si>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</si>
  <si>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</si>
  <si>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</si>
  <si>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</si>
  <si>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</si>
  <si>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</si>
  <si>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</si>
  <si>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</si>
  <si>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</si>
  <si>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</si>
  <si>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</si>
  <si>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</si>
  <si>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</si>
  <si>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</si>
  <si>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</si>
  <si>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</si>
  <si>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</si>
  <si>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</si>
  <si>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</si>
  <si>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</si>
  <si>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</si>
  <si>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</si>
  <si>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</si>
  <si>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</si>
  <si>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</si>
  <si>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</si>
  <si>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</si>
  <si>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</si>
  <si>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</si>
  <si>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</si>
  <si>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</si>
  <si>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</si>
  <si>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</si>
  <si>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</si>
  <si>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</si>
  <si>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</si>
  <si>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</si>
  <si>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</si>
  <si>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</si>
  <si>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</si>
  <si>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</si>
  <si>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</si>
  <si>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</si>
  <si>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</si>
  <si>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</si>
  <si>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</si>
  <si>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</si>
  <si>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</si>
  <si>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</si>
  <si>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</si>
  <si>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</si>
  <si>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</si>
  <si>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</si>
  <si>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</si>
  <si>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</si>
  <si>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</si>
  <si>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</si>
  <si>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</si>
  <si>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</si>
  <si>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</si>
  <si>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</si>
  <si>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</si>
  <si>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</si>
  <si>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</si>
  <si>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</si>
  <si>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</si>
  <si>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</si>
  <si>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</si>
  <si>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</si>
  <si>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</si>
  <si>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</si>
  <si>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</si>
  <si>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</si>
  <si>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</si>
  <si>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</si>
  <si>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</si>
  <si>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</si>
  <si>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</si>
  <si>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</si>
  <si>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</si>
  <si>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</si>
  <si>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</si>
  <si>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</si>
  <si>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</si>
  <si>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</si>
  <si>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</si>
  <si>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</si>
  <si>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</si>
  <si>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</si>
  <si>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</si>
  <si>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</si>
  <si>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</si>
  <si>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</si>
  <si>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</si>
  <si>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</si>
  <si>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</si>
  <si>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</si>
  <si>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</si>
  <si>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</si>
  <si>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</si>
  <si>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</si>
  <si>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</si>
  <si>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</si>
  <si>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</si>
  <si>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</si>
  <si>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</si>
  <si>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</si>
  <si>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</si>
  <si>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</si>
  <si>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</si>
  <si>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</si>
  <si>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</si>
  <si>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</si>
  <si>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</si>
  <si>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</si>
  <si>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</si>
  <si>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</si>
  <si>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</si>
  <si>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</si>
  <si>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</si>
  <si>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</si>
  <si>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</si>
  <si>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</si>
  <si>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</si>
  <si>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</si>
  <si>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</si>
  <si>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</si>
  <si>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</si>
  <si>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</si>
  <si>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</si>
  <si>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</si>
  <si>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</si>
  <si>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</si>
  <si>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</si>
  <si>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</si>
  <si>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</si>
  <si>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</si>
  <si>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</si>
  <si>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</si>
  <si>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</si>
  <si>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</si>
  <si>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</si>
  <si>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</si>
  <si>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</si>
  <si>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</si>
  <si>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</si>
  <si>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</si>
  <si>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</si>
  <si>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</si>
  <si>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</si>
  <si>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</si>
  <si>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</si>
  <si>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</si>
  <si>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</si>
  <si>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</si>
  <si>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</si>
  <si>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</si>
  <si>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</si>
  <si>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</si>
  <si>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</si>
  <si>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</si>
  <si>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</si>
  <si>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</si>
  <si>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</si>
  <si>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</si>
  <si>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</si>
  <si>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</si>
  <si>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</si>
  <si>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</si>
  <si>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</si>
  <si>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</si>
  <si>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</si>
  <si>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</si>
  <si>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</si>
  <si>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</si>
  <si>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</si>
  <si>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</si>
  <si>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</si>
  <si>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</si>
  <si>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</si>
  <si>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</si>
  <si>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</si>
  <si>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</si>
  <si>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</si>
  <si>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</si>
  <si>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</si>
  <si>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</si>
  <si>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</si>
  <si>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</si>
  <si>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</si>
  <si>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</si>
  <si>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</si>
  <si>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</si>
  <si>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</si>
  <si>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</si>
  <si>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</si>
  <si>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</si>
  <si>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</si>
  <si>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</si>
  <si>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</si>
  <si>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</si>
  <si>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</si>
  <si>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</si>
  <si>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</si>
  <si>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</si>
  <si>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</si>
  <si>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</si>
  <si>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</si>
  <si>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</si>
  <si>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</si>
  <si>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</si>
  <si>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</si>
  <si>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</si>
  <si>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</si>
  <si>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</si>
  <si>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</si>
  <si>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</si>
  <si>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</si>
  <si>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</si>
  <si>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</si>
  <si>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</si>
  <si>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</si>
  <si>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</si>
  <si>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</si>
  <si>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</si>
  <si>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</si>
  <si>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</si>
  <si>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</si>
  <si>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</si>
  <si>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</si>
  <si>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</si>
  <si>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</si>
  <si>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</si>
  <si>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</si>
  <si>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</si>
  <si>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</si>
  <si>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</si>
  <si>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</si>
  <si>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</si>
  <si>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</si>
  <si>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</si>
  <si>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</si>
  <si>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</si>
  <si>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</si>
  <si>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</si>
  <si>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</si>
  <si>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</si>
  <si>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</si>
  <si>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</si>
  <si>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</si>
  <si>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</si>
  <si>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</si>
  <si>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</si>
  <si>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</si>
  <si>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</si>
  <si>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</si>
  <si>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</si>
  <si>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</si>
  <si>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</si>
  <si>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</si>
  <si>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</si>
  <si>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</si>
  <si>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</si>
  <si>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</si>
  <si>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</si>
  <si>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</si>
  <si>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</si>
  <si>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</si>
  <si>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</si>
  <si>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</si>
  <si>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</si>
  <si>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</si>
  <si>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</si>
  <si>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</si>
  <si>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</si>
  <si>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</si>
  <si>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</si>
  <si>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</si>
  <si>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</si>
  <si>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</si>
  <si>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</si>
  <si>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</si>
  <si>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</si>
  <si>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</si>
  <si>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</si>
  <si>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</si>
  <si>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</si>
  <si>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</si>
  <si>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</si>
  <si>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</si>
  <si>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</si>
  <si>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</si>
  <si>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</si>
  <si>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</si>
  <si>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</si>
  <si>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</si>
  <si>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</si>
  <si>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</si>
  <si>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</si>
  <si>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</si>
  <si>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</si>
  <si>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</si>
  <si>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</si>
  <si>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</si>
  <si>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</si>
  <si>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</si>
  <si>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</si>
  <si>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</si>
  <si>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</si>
  <si>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</si>
  <si>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</si>
  <si>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</si>
  <si>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</si>
  <si>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</si>
  <si>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</si>
  <si>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</si>
  <si>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</si>
  <si>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</si>
  <si>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</si>
  <si>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</si>
  <si>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</si>
  <si>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</si>
  <si>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</si>
  <si>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</si>
  <si>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</si>
  <si>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</si>
  <si>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</si>
  <si>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</si>
  <si>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</si>
  <si>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</si>
  <si>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</si>
  <si>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</si>
  <si>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</si>
  <si>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</si>
  <si>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</si>
  <si>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</si>
  <si>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</si>
  <si>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</si>
  <si>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</si>
  <si>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</si>
  <si>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</si>
  <si>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</si>
  <si>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</si>
  <si>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</si>
  <si>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</si>
  <si>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</si>
  <si>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</si>
  <si>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</si>
  <si>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</si>
  <si>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</si>
  <si>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</si>
  <si>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</si>
  <si>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</si>
  <si>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</si>
  <si>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</si>
  <si>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</si>
  <si>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</si>
  <si>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</si>
  <si>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</si>
  <si>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</si>
  <si>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</si>
  <si>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</si>
  <si>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</si>
  <si>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</si>
  <si>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</si>
  <si>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</si>
  <si>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</si>
  <si>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</si>
  <si>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</si>
  <si>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</si>
  <si>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</si>
  <si>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</si>
  <si>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</si>
  <si>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</si>
  <si>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</si>
  <si>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</si>
  <si>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</si>
  <si>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</si>
  <si>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</si>
  <si>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</si>
  <si>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</si>
  <si>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</si>
  <si>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</si>
  <si>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</si>
  <si>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</si>
  <si>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</si>
  <si>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</si>
  <si>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</si>
  <si>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</si>
  <si>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</si>
  <si>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</si>
  <si>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</si>
  <si>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</si>
  <si>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</si>
  <si>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</si>
  <si>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</si>
  <si>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</si>
  <si>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</si>
  <si>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</si>
  <si>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</si>
  <si>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</si>
  <si>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</si>
  <si>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</si>
  <si>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</si>
  <si>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</si>
  <si>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</si>
  <si>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</si>
  <si>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</si>
  <si>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</si>
  <si>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</si>
  <si>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</si>
  <si>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</si>
  <si>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</si>
  <si>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</si>
  <si>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</si>
  <si>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</si>
  <si>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</si>
  <si>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</si>
  <si>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</si>
  <si>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</si>
  <si>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</si>
  <si>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</si>
  <si>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</si>
  <si>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</si>
  <si>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</si>
  <si>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</si>
  <si>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</si>
  <si>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</si>
  <si>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</si>
  <si>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</si>
  <si>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</si>
  <si>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</si>
  <si>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</si>
  <si>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</si>
  <si>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</si>
  <si>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</si>
  <si>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</si>
  <si>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</si>
  <si>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</si>
  <si>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</si>
  <si>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</si>
  <si>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</si>
  <si>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</si>
  <si>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</si>
  <si>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</si>
  <si>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</si>
  <si>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</si>
  <si>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</si>
  <si>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</si>
  <si>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</si>
  <si>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</si>
  <si>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</si>
  <si>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</si>
  <si>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</si>
  <si>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</si>
  <si>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</si>
  <si>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</si>
  <si>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</si>
  <si>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</si>
  <si>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</si>
  <si>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</si>
  <si>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</si>
  <si>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</si>
  <si>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</si>
  <si>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</si>
  <si>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</si>
  <si>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</si>
  <si>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</si>
  <si>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</si>
  <si>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</si>
  <si>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</si>
  <si>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</si>
  <si>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</si>
  <si>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</si>
  <si>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</si>
  <si>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</si>
  <si>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</si>
  <si>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</si>
  <si>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</si>
  <si>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</si>
  <si>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</si>
  <si>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</si>
  <si>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</si>
  <si>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</si>
  <si>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</si>
  <si>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</si>
  <si>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</si>
  <si>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</si>
  <si>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</si>
  <si>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</si>
  <si>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</si>
  <si>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</si>
  <si>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</si>
  <si>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</si>
  <si>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</si>
  <si>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</si>
  <si>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</si>
  <si>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</si>
  <si>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</si>
  <si>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</si>
  <si>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</si>
  <si>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</si>
  <si>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</si>
  <si>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</si>
  <si>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</si>
  <si>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</si>
  <si>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</si>
  <si>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</si>
  <si>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</si>
  <si>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</si>
  <si>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</si>
  <si>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</si>
  <si>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</si>
  <si>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</si>
  <si>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</si>
  <si>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</si>
  <si>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</si>
  <si>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</si>
  <si>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</si>
  <si>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</si>
  <si>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</si>
  <si>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</si>
  <si>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</si>
  <si>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</si>
  <si>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</si>
  <si>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</si>
  <si>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</si>
  <si>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</si>
  <si>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</si>
  <si>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</si>
  <si>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</si>
  <si>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</si>
  <si>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</si>
  <si>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</si>
  <si>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</si>
  <si>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</si>
  <si>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</si>
  <si>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</si>
  <si>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</si>
  <si>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</si>
  <si>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</si>
  <si>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</si>
  <si>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</si>
  <si>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</si>
  <si>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</si>
  <si>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</si>
  <si>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</si>
  <si>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</si>
  <si>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</si>
  <si>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</si>
  <si>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</si>
  <si>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</si>
  <si>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</si>
  <si>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</si>
  <si>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</si>
  <si>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</si>
  <si>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</si>
  <si>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</si>
  <si>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</si>
  <si>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</si>
  <si>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</si>
  <si>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</si>
  <si>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</si>
  <si>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</si>
  <si>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</si>
  <si>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</si>
  <si>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</si>
  <si>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</si>
  <si>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</si>
  <si>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</si>
  <si>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</si>
  <si>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</si>
  <si>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</si>
  <si>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</si>
  <si>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</si>
  <si>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</si>
  <si>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</si>
  <si>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</si>
  <si>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</si>
  <si>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</si>
  <si>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</si>
  <si>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</si>
  <si>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</si>
  <si>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</si>
  <si>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</si>
  <si>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</si>
  <si>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</si>
  <si>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</si>
  <si>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</si>
  <si>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</si>
  <si>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</si>
  <si>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</si>
  <si>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</si>
  <si>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</si>
  <si>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</si>
  <si>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</si>
  <si>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</si>
  <si>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</si>
  <si>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</si>
  <si>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</si>
  <si>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</si>
  <si>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</si>
  <si>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</si>
  <si>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</si>
  <si>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</si>
  <si>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</si>
  <si>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</si>
  <si>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</si>
  <si>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</si>
  <si>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</si>
  <si>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</si>
  <si>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</si>
  <si>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</si>
  <si>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</si>
  <si>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</si>
  <si>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</si>
  <si>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</si>
  <si>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</si>
  <si>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</si>
  <si>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</si>
  <si>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</si>
  <si>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</si>
  <si>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</si>
  <si>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</si>
  <si>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</si>
  <si>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</si>
  <si>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</si>
  <si>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</si>
  <si>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</si>
  <si>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</si>
  <si>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</si>
  <si>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</si>
  <si>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</si>
  <si>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</si>
  <si>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</si>
  <si>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</si>
  <si>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</si>
  <si>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</si>
  <si>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</si>
  <si>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</si>
  <si>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</si>
  <si>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</si>
  <si>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</si>
  <si>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</si>
  <si>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</si>
  <si>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</si>
  <si>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</si>
  <si>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</si>
  <si>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</si>
  <si>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</si>
  <si>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</si>
  <si>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</si>
  <si>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</si>
  <si>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</si>
  <si>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</si>
  <si>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</si>
  <si>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</si>
  <si>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</si>
  <si>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</si>
  <si>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</si>
  <si>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</si>
  <si>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</si>
  <si>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</si>
  <si>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</si>
  <si>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</si>
  <si>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</si>
  <si>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</si>
  <si>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</si>
  <si>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</si>
  <si>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</si>
  <si>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</si>
  <si>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</si>
  <si>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</si>
  <si>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</si>
  <si>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</si>
  <si>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</si>
  <si>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</si>
  <si>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</si>
  <si>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</si>
  <si>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</si>
  <si>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</si>
  <si>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</si>
  <si>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</si>
  <si>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</si>
  <si>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</si>
  <si>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</si>
  <si>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</si>
  <si>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</si>
  <si>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</si>
  <si>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</si>
  <si>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</si>
  <si>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</si>
  <si>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</si>
  <si>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</si>
  <si>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</si>
  <si>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</si>
  <si>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</si>
  <si>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</si>
  <si>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</si>
  <si>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</si>
  <si>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</si>
  <si>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</si>
  <si>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</si>
  <si>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</si>
  <si>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</si>
  <si>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</si>
  <si>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</si>
  <si>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</si>
  <si>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</si>
  <si>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</si>
  <si>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</si>
  <si>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</si>
  <si>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</si>
  <si>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</si>
  <si>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</si>
  <si>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</si>
  <si>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</si>
  <si>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</si>
  <si>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</si>
  <si>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</si>
  <si>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</si>
  <si>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</si>
  <si>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</si>
  <si>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</si>
  <si>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</si>
  <si>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</si>
  <si>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</si>
  <si>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</si>
  <si>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</si>
  <si>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</si>
  <si>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</si>
  <si>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</si>
  <si>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</si>
  <si>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</si>
  <si>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</si>
  <si>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</si>
  <si>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</si>
  <si>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</si>
  <si>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</si>
  <si>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</si>
  <si>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</si>
  <si>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</si>
  <si>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</si>
  <si>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</si>
  <si>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</si>
  <si>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</si>
  <si>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</si>
  <si>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</si>
  <si>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</si>
  <si>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</si>
  <si>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</si>
  <si>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</si>
  <si>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</si>
  <si>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</si>
  <si>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</si>
  <si>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</si>
  <si>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</si>
  <si>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</si>
  <si>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</si>
  <si>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</si>
  <si>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</si>
  <si>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</si>
  <si>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</si>
  <si>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</si>
  <si>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</si>
  <si>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</si>
  <si>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</si>
  <si>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</si>
  <si>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</si>
  <si>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</si>
  <si>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</si>
  <si>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</si>
  <si>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</si>
  <si>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</si>
  <si>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</si>
  <si>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</si>
  <si>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</si>
  <si>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</si>
  <si>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</si>
  <si>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</si>
  <si>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</si>
  <si>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</si>
  <si>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</si>
  <si>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</si>
  <si>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</si>
  <si>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</si>
  <si>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</si>
  <si>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</si>
  <si>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</si>
  <si>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</si>
  <si>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</si>
  <si>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</si>
  <si>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</si>
  <si>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</si>
  <si>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</si>
  <si>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</si>
  <si>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</si>
  <si>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</si>
  <si>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</si>
  <si>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</si>
  <si>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</si>
  <si>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</si>
  <si>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</si>
  <si>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</si>
  <si>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</si>
  <si>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</si>
  <si>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</si>
  <si>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</si>
  <si>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</si>
  <si>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</si>
  <si>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</si>
  <si>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</si>
  <si>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</si>
  <si>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</si>
  <si>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</si>
  <si>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</si>
  <si>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</si>
  <si>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</si>
  <si>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</si>
  <si>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</si>
  <si>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</si>
  <si>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</si>
  <si>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</si>
  <si>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</si>
  <si>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</si>
  <si>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</si>
  <si>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</si>
  <si>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</si>
  <si>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</si>
  <si>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</si>
  <si>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</si>
  <si>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</si>
  <si>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</si>
  <si>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</si>
  <si>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</si>
  <si>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</si>
  <si>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</si>
  <si>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</si>
  <si>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</si>
  <si>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</si>
  <si>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</si>
  <si>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</si>
  <si>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</si>
  <si>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</si>
  <si>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</si>
  <si>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</si>
  <si>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</si>
  <si>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</si>
  <si>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</si>
  <si>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</si>
  <si>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</si>
  <si>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</si>
  <si>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</si>
  <si>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</si>
  <si>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</si>
  <si>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</si>
  <si>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</si>
  <si>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</si>
  <si>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</si>
  <si>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</si>
  <si>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</si>
  <si>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</si>
  <si>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</si>
  <si>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</si>
  <si>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</si>
  <si>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</si>
  <si>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</si>
  <si>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</si>
  <si>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</si>
  <si>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</si>
  <si>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</si>
  <si>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</si>
  <si>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</si>
  <si>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</si>
  <si>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</si>
  <si>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</si>
  <si>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</si>
  <si>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</si>
  <si>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</si>
  <si>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</si>
  <si>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</si>
  <si>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</si>
  <si>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</si>
  <si>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</si>
  <si>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</si>
  <si>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</si>
  <si>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</si>
  <si>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</si>
  <si>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</si>
  <si>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</si>
  <si>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</si>
  <si>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</si>
  <si>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</si>
  <si>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</si>
  <si>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</si>
  <si>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</si>
  <si>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</si>
  <si>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</si>
  <si>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</si>
  <si>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</si>
  <si>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</si>
  <si>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</si>
  <si>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</si>
  <si>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</si>
  <si>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</si>
  <si>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</si>
  <si>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</si>
  <si>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</si>
  <si>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</si>
  <si>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</si>
  <si>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</si>
  <si>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</si>
  <si>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</si>
  <si>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</si>
  <si>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</si>
  <si>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</si>
  <si>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</si>
  <si>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</si>
  <si>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</si>
  <si>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</si>
  <si>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</si>
  <si>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</si>
  <si>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</si>
  <si>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</si>
  <si>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</si>
  <si>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</si>
  <si>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</si>
  <si>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</si>
  <si>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</si>
  <si>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</si>
  <si>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</si>
  <si>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</si>
  <si>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</si>
  <si>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</si>
  <si>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</si>
  <si>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</si>
  <si>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</si>
  <si>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</si>
  <si>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</si>
  <si>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</si>
  <si>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</si>
  <si>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</si>
  <si>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</si>
  <si>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</si>
  <si>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</si>
  <si>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</si>
  <si>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</si>
  <si>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</si>
  <si>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</si>
  <si>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</si>
  <si>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</si>
  <si>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</si>
  <si>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</si>
  <si>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</si>
  <si>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</si>
  <si>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</si>
  <si>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</si>
  <si>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</si>
  <si>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</si>
  <si>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</si>
  <si>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</si>
  <si>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</si>
  <si>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</si>
  <si>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</si>
  <si>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</si>
  <si>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</si>
  <si>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</si>
  <si>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</si>
  <si>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</si>
  <si>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</si>
  <si>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</si>
  <si>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</si>
  <si>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</si>
  <si>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</si>
  <si>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</si>
  <si>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</si>
  <si>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</si>
  <si>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</si>
  <si>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</si>
  <si>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</si>
  <si>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</si>
  <si>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</si>
  <si>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</si>
  <si>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</si>
  <si>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</si>
  <si>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</si>
  <si>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</si>
  <si>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</si>
  <si>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</si>
  <si>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</si>
  <si>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</si>
  <si>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</si>
  <si>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</si>
  <si>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</si>
  <si>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</si>
  <si>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</si>
  <si>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</si>
  <si>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</si>
  <si>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</si>
  <si>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</si>
  <si>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</si>
  <si>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</si>
  <si>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</si>
  <si>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</si>
  <si>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</si>
  <si>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</si>
  <si>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</si>
  <si>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</si>
  <si>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</si>
  <si>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</si>
  <si>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</si>
  <si>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</si>
  <si>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</si>
  <si>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</si>
  <si>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</si>
  <si>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</si>
  <si>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</si>
  <si>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</si>
  <si>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</si>
  <si>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</si>
  <si>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</si>
  <si>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</si>
  <si>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</si>
  <si>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</si>
  <si>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</si>
  <si>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</si>
  <si>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</si>
  <si>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</si>
  <si>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</si>
  <si>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</si>
  <si>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</si>
  <si>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</si>
  <si>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</si>
  <si>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</si>
  <si>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</si>
  <si>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</si>
  <si>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</si>
  <si>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</si>
  <si>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</si>
  <si>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</si>
  <si>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</si>
  <si>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</si>
  <si>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</si>
  <si>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</si>
  <si>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</si>
  <si>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</si>
  <si>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</si>
  <si>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</si>
  <si>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</si>
  <si>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</si>
  <si>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</si>
  <si>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</si>
  <si>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</si>
  <si>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</si>
  <si>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</si>
  <si>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</si>
  <si>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</si>
  <si>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</si>
  <si>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</si>
  <si>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</si>
  <si>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</si>
  <si>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</si>
  <si>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</si>
  <si>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</si>
  <si>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</si>
  <si>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</si>
  <si>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</si>
  <si>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</si>
  <si>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</si>
  <si>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</si>
  <si>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</si>
  <si>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</si>
  <si>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</si>
  <si>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</si>
  <si>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</si>
  <si>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</si>
  <si>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</si>
  <si>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</si>
  <si>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</si>
  <si>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</si>
  <si>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</si>
  <si>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</si>
  <si>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</si>
  <si>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</si>
  <si>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</si>
  <si>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</si>
  <si>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</si>
  <si>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</si>
  <si>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</si>
  <si>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</si>
  <si>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</si>
  <si>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</si>
  <si>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</si>
  <si>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</si>
  <si>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</si>
  <si>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</si>
  <si>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</si>
  <si>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</si>
  <si>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</si>
  <si>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</si>
  <si>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</si>
  <si>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</si>
  <si>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</si>
  <si>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</si>
  <si>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</si>
  <si>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</si>
  <si>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</si>
  <si>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</si>
  <si>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</si>
  <si>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</si>
  <si>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</si>
  <si>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</si>
  <si>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</si>
  <si>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</si>
  <si>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</si>
  <si>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</si>
  <si>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</si>
  <si>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</si>
  <si>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</si>
  <si>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</si>
  <si>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</si>
  <si>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</si>
  <si>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</si>
  <si>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</si>
  <si>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</si>
  <si>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</si>
  <si>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</si>
  <si>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</si>
  <si>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</si>
  <si>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</si>
  <si>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</si>
  <si>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</si>
  <si>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</si>
  <si>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</si>
  <si>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</si>
  <si>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</si>
  <si>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</si>
  <si>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</si>
  <si>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</si>
  <si>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</si>
  <si>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</si>
  <si>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</si>
  <si>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</si>
  <si>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</si>
  <si>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</si>
  <si>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</si>
  <si>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</si>
  <si>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</si>
  <si>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</si>
  <si>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</si>
  <si>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</si>
  <si>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</si>
  <si>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</si>
  <si>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</si>
  <si>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</si>
  <si>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</si>
  <si>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</si>
  <si>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</si>
  <si>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</si>
  <si>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</si>
  <si>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</si>
  <si>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</si>
  <si>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</si>
  <si>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</si>
  <si>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</si>
  <si>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</si>
  <si>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</si>
  <si>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</si>
  <si>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</si>
  <si>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</si>
  <si>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</si>
  <si>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</si>
  <si>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</si>
  <si>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</si>
  <si>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</si>
  <si>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</si>
  <si>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</si>
  <si>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</si>
  <si>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</si>
  <si>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</si>
  <si>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</si>
  <si>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</si>
  <si>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</si>
  <si>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</si>
  <si>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</si>
  <si>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</si>
  <si>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</si>
  <si>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</si>
  <si>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</si>
  <si>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</si>
  <si>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</si>
  <si>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</si>
  <si>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</si>
  <si>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</si>
  <si>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</si>
  <si>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</si>
  <si>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</si>
  <si>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</si>
  <si>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</si>
  <si>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</si>
  <si>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</si>
  <si>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</si>
  <si>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</si>
  <si>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</si>
  <si>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</si>
  <si>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</si>
  <si>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</si>
  <si>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</si>
  <si>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</si>
  <si>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</si>
  <si>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</si>
  <si>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</si>
  <si>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</si>
  <si>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</si>
  <si>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</si>
  <si>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</si>
  <si>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</si>
  <si>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</si>
  <si>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</si>
  <si>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</si>
  <si>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</si>
  <si>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</si>
  <si>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</si>
  <si>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</si>
  <si>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</si>
  <si>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</si>
  <si>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</si>
  <si>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</si>
  <si>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</si>
  <si>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</si>
  <si>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</si>
  <si>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</si>
  <si>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</si>
  <si>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</si>
  <si>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</si>
  <si>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</si>
  <si>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</si>
  <si>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</si>
  <si>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</si>
  <si>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</si>
  <si>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</si>
  <si>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</si>
  <si>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</si>
  <si>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</si>
  <si>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</si>
  <si>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</si>
  <si>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</si>
  <si>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</si>
  <si>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</si>
  <si>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</si>
  <si>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</si>
  <si>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</si>
  <si>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</si>
  <si>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</si>
  <si>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</si>
  <si>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</si>
  <si>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</si>
  <si>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</si>
  <si>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</si>
  <si>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</si>
  <si>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</si>
  <si>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</si>
  <si>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</si>
  <si>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</si>
  <si>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</si>
  <si>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</si>
  <si>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</si>
  <si>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</si>
  <si>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</si>
  <si>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</si>
  <si>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</si>
  <si>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</si>
  <si>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</si>
  <si>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</si>
  <si>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</si>
  <si>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</si>
  <si>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</si>
  <si>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</si>
  <si>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</si>
  <si>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</si>
  <si>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</si>
  <si>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</si>
  <si>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</si>
  <si>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</si>
  <si>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</si>
  <si>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</si>
  <si>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</si>
  <si>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</si>
  <si>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</si>
  <si>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</si>
  <si>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</si>
  <si>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</si>
  <si>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</si>
  <si>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</si>
  <si>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</si>
  <si>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</si>
  <si>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</si>
  <si>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</si>
  <si>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</si>
  <si>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</si>
  <si>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</si>
  <si>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</si>
  <si>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</si>
  <si>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</si>
  <si>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</si>
  <si>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</si>
  <si>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</si>
  <si>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</si>
  <si>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</si>
  <si>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</si>
  <si>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</si>
  <si>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</si>
  <si>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</si>
  <si>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</si>
  <si>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</si>
  <si>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</si>
  <si>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</si>
  <si>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</si>
  <si>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</si>
  <si>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</si>
  <si>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</si>
  <si>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</si>
  <si>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</si>
  <si>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</si>
  <si>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</si>
  <si>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</si>
  <si>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</si>
  <si>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</si>
  <si>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</si>
  <si>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</si>
  <si>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</si>
  <si>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</si>
  <si>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</si>
  <si>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</si>
  <si>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</si>
  <si>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</si>
  <si>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</si>
  <si>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</si>
  <si>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</si>
  <si>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</si>
  <si>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</si>
  <si>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</si>
  <si>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</si>
  <si>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</si>
  <si>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</si>
  <si>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</si>
  <si>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</si>
  <si>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</si>
  <si>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</si>
  <si>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</si>
  <si>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</si>
  <si>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</si>
  <si>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</si>
  <si>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</si>
  <si>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</si>
  <si>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</si>
  <si>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</si>
  <si>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</si>
  <si>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</si>
  <si>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</si>
  <si>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</si>
  <si>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</si>
  <si>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</si>
  <si>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</si>
  <si>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</si>
  <si>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</si>
  <si>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</si>
  <si>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</si>
  <si>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</si>
  <si>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</si>
  <si>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</si>
  <si>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</si>
  <si>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</si>
  <si>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</si>
  <si>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</si>
  <si>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</si>
  <si>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</si>
  <si>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</si>
  <si>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</si>
  <si>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</si>
  <si>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</si>
  <si>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</si>
  <si>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</si>
  <si>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</si>
  <si>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</si>
  <si>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</si>
  <si>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</si>
  <si>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</si>
  <si>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</si>
  <si>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</si>
  <si>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</si>
  <si>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</si>
  <si>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</si>
  <si>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</si>
  <si>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</si>
  <si>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</si>
  <si>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</si>
  <si>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</si>
  <si>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</si>
  <si>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</si>
  <si>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</si>
  <si>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</si>
  <si>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</si>
  <si>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</si>
  <si>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</si>
  <si>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</si>
  <si>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</si>
  <si>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</si>
  <si>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</si>
  <si>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</si>
  <si>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</si>
  <si>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</si>
  <si>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</si>
  <si>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</si>
  <si>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</si>
  <si>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</si>
  <si>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</si>
  <si>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</si>
  <si>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</si>
  <si>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</si>
  <si>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</si>
  <si>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</si>
  <si>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</si>
  <si>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</si>
  <si>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</si>
  <si>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</si>
  <si>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</si>
  <si>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</si>
  <si>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</si>
  <si>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</si>
  <si>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</si>
  <si>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</si>
  <si>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</si>
  <si>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</si>
  <si>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</si>
  <si>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</si>
  <si>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</si>
  <si>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</si>
  <si>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</si>
  <si>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</si>
  <si>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</si>
  <si>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</si>
  <si>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</si>
  <si>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</si>
  <si>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</si>
  <si>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</si>
  <si>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</si>
  <si>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</si>
  <si>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</si>
  <si>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</si>
  <si>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</si>
  <si>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</si>
  <si>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</si>
  <si>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</si>
  <si>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</si>
  <si>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</si>
  <si>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</si>
  <si>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</si>
  <si>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</si>
  <si>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</si>
  <si>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</si>
  <si>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</si>
  <si>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</si>
  <si>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</si>
  <si>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</si>
  <si>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</si>
  <si>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</si>
  <si>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</si>
  <si>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</si>
  <si>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</si>
  <si>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</si>
  <si>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</si>
  <si>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</si>
  <si>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</si>
  <si>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</si>
  <si>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</si>
  <si>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</si>
  <si>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</si>
  <si>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</si>
  <si>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</si>
  <si>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</si>
  <si>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</si>
  <si>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</si>
  <si>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</si>
  <si>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</si>
  <si>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</si>
  <si>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</si>
  <si>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</si>
  <si>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</si>
  <si>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</si>
  <si>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</si>
  <si>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</si>
  <si>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</si>
  <si>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</si>
  <si>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</si>
  <si>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</si>
  <si>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</si>
  <si>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</si>
  <si>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</si>
  <si>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</si>
  <si>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</si>
  <si>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</si>
  <si>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</si>
  <si>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</si>
  <si>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</si>
  <si>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</si>
  <si>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</si>
  <si>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</si>
  <si>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</si>
  <si>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</si>
  <si>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</si>
  <si>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</si>
  <si>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</si>
  <si>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</si>
  <si>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</si>
  <si>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</si>
  <si>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</si>
  <si>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</si>
  <si>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</si>
  <si>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</si>
  <si>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</si>
  <si>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</si>
  <si>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</si>
  <si>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</si>
  <si>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</si>
  <si>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</si>
  <si>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</si>
  <si>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</si>
  <si>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</si>
  <si>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</si>
  <si>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</si>
  <si>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</si>
  <si>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</si>
  <si>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</si>
  <si>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</si>
  <si>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</si>
  <si>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</si>
  <si>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</si>
  <si>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</si>
  <si>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</si>
  <si>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</si>
  <si>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</si>
  <si>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</si>
  <si>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</si>
  <si>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</si>
  <si>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</si>
  <si>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</si>
  <si>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</si>
  <si>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</si>
  <si>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</si>
  <si>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</si>
  <si>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</si>
  <si>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</si>
  <si>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</si>
  <si>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</si>
  <si>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</si>
  <si>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</si>
  <si>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</si>
  <si>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</si>
  <si>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</si>
  <si>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</si>
  <si>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</si>
  <si>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</si>
  <si>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</si>
  <si>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</si>
  <si>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</si>
  <si>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</si>
  <si>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</si>
  <si>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</si>
  <si>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</si>
  <si>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</si>
  <si>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</si>
  <si>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</si>
  <si>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</si>
  <si>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</si>
  <si>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</si>
  <si>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</si>
  <si>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</si>
  <si>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</si>
  <si>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</si>
  <si>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</si>
  <si>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</si>
  <si>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</si>
  <si>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</si>
  <si>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</si>
  <si>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</si>
  <si>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</si>
  <si>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</si>
  <si>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</si>
  <si>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</si>
  <si>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</si>
  <si>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</si>
  <si>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</si>
  <si>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</si>
  <si>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</si>
  <si>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</si>
  <si>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</si>
  <si>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</si>
  <si>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</si>
  <si>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</si>
  <si>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</si>
  <si>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</si>
  <si>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</si>
  <si>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</si>
  <si>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</si>
  <si>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</si>
  <si>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</si>
  <si>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</si>
  <si>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</si>
  <si>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</si>
  <si>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</si>
  <si>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</si>
  <si>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</si>
  <si>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</si>
  <si>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</si>
  <si>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</si>
  <si>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</si>
  <si>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</si>
  <si>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</si>
  <si>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</si>
  <si>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</si>
  <si>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</si>
  <si>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</si>
  <si>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</si>
  <si>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</si>
  <si>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</si>
  <si>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</si>
  <si>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</si>
  <si>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</si>
  <si>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</si>
  <si>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</si>
  <si>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</si>
  <si>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</si>
  <si>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</si>
  <si>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</si>
  <si>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</si>
  <si>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</si>
  <si>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</si>
  <si>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</si>
  <si>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</si>
  <si>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</si>
  <si>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</si>
  <si>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</si>
  <si>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</si>
  <si>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</si>
  <si>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</si>
  <si>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</si>
  <si>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</si>
  <si>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</si>
  <si>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</si>
  <si>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</si>
  <si>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</si>
  <si>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</si>
  <si>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</si>
  <si>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</si>
  <si>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</si>
  <si>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</si>
  <si>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</si>
  <si>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</si>
  <si>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</si>
  <si>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</si>
  <si>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</si>
  <si>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</si>
  <si>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</si>
  <si>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</si>
  <si>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</si>
  <si>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</si>
  <si>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</si>
  <si>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</si>
  <si>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</si>
  <si>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</si>
  <si>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</si>
  <si>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</si>
  <si>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</si>
  <si>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</si>
  <si>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</si>
  <si>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</si>
  <si>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</si>
  <si>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</si>
  <si>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</si>
  <si>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</si>
  <si>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</si>
  <si>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</si>
  <si>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</si>
  <si>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</si>
  <si>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</si>
  <si>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</si>
  <si>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</si>
  <si>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</si>
  <si>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</si>
  <si>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</si>
  <si>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</si>
  <si>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</si>
  <si>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</si>
  <si>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</si>
  <si>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</si>
  <si>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</si>
  <si>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</si>
  <si>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</si>
  <si>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</si>
  <si>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</si>
  <si>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</si>
  <si>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</si>
  <si>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</si>
  <si>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</si>
  <si>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</si>
  <si>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</si>
  <si>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</si>
  <si>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</si>
  <si>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</si>
  <si>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</si>
  <si>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</si>
  <si>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</si>
  <si>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</si>
  <si>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</si>
  <si>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</si>
  <si>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</si>
  <si>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</si>
  <si>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</si>
  <si>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</si>
  <si>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</si>
  <si>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</si>
  <si>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</si>
  <si>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</si>
  <si>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</si>
  <si>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</si>
  <si>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</si>
  <si>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</si>
  <si>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</si>
  <si>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</si>
  <si>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</si>
  <si>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</si>
  <si>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</si>
  <si>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</si>
  <si>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</si>
  <si>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</si>
  <si>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</si>
  <si>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</si>
  <si>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</si>
  <si>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</si>
  <si>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</si>
  <si>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</si>
  <si>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</si>
  <si>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</si>
  <si>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</si>
  <si>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</si>
  <si>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</si>
  <si>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</si>
  <si>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</si>
  <si>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</si>
  <si>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</si>
  <si>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</si>
  <si>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</si>
  <si>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</si>
  <si>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</si>
  <si>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</si>
  <si>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</si>
  <si>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</si>
  <si>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</si>
  <si>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</si>
  <si>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</si>
  <si>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</si>
  <si>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</si>
  <si>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</si>
  <si>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</si>
  <si>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</si>
  <si>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</si>
  <si>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</si>
  <si>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</si>
  <si>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</si>
  <si>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</si>
  <si>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</si>
  <si>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</si>
  <si>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</si>
  <si>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</si>
  <si>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</si>
  <si>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</si>
  <si>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</si>
  <si>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</si>
  <si>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</si>
  <si>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</si>
  <si>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</si>
  <si>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</si>
  <si>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</si>
  <si>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</si>
  <si>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</si>
  <si>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</si>
  <si>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</si>
  <si>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</si>
  <si>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</si>
  <si>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</si>
  <si>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</si>
  <si>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</si>
  <si>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</si>
  <si>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</si>
  <si>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</si>
  <si>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</si>
  <si>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</si>
  <si>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</si>
  <si>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</si>
  <si>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</si>
  <si>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</si>
  <si>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</si>
  <si>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</si>
  <si>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</si>
  <si>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</si>
  <si>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</si>
  <si>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</si>
  <si>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</si>
  <si>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</si>
  <si>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</si>
  <si>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</si>
  <si>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</si>
  <si>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</si>
  <si>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</si>
  <si>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</si>
  <si>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</si>
  <si>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</si>
  <si>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</si>
  <si>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</si>
  <si>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</si>
  <si>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</si>
  <si>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</si>
  <si>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</si>
  <si>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</si>
  <si>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</si>
  <si>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</si>
  <si>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</si>
  <si>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</si>
  <si>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</si>
  <si>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</si>
  <si>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</si>
  <si>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</si>
  <si>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</si>
  <si>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</si>
  <si>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</si>
  <si>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</si>
  <si>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</si>
  <si>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</si>
  <si>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</si>
  <si>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</si>
  <si>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</si>
  <si>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</si>
  <si>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</si>
  <si>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</si>
  <si>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</si>
  <si>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</si>
  <si>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</si>
  <si>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</si>
  <si>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</si>
  <si>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</si>
  <si>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</si>
  <si>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</si>
  <si>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</si>
  <si>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</si>
  <si>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</si>
  <si>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</si>
  <si>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</si>
  <si>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</si>
  <si>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</si>
  <si>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</si>
  <si>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</si>
  <si>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</si>
  <si>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</si>
  <si>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</si>
  <si>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</si>
  <si>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</si>
  <si>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</si>
  <si>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</si>
  <si>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</si>
  <si>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</si>
  <si>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</si>
  <si>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</si>
  <si>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</si>
  <si>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</si>
  <si>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</si>
  <si>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</si>
  <si>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</si>
  <si>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</si>
  <si>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</si>
  <si>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</si>
  <si>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</si>
  <si>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</si>
  <si>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</si>
  <si>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</si>
  <si>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</si>
  <si>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</si>
  <si>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</si>
  <si>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</si>
  <si>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</si>
  <si>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</si>
  <si>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</si>
  <si>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</si>
  <si>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</si>
  <si>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</si>
  <si>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</si>
  <si>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</si>
  <si>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</si>
  <si>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</si>
  <si>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</si>
  <si>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</si>
  <si>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</si>
  <si>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</si>
  <si>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</si>
  <si>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</si>
  <si>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</si>
  <si>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</si>
  <si>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</si>
  <si>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</si>
  <si>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</si>
  <si>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</si>
  <si>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</si>
  <si>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</si>
  <si>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</si>
  <si>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</si>
  <si>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</si>
  <si>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</si>
  <si>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</si>
  <si>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</si>
  <si>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</si>
  <si>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</si>
  <si>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</si>
  <si>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</si>
  <si>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</si>
  <si>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</si>
  <si>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</si>
  <si>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</si>
  <si>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</si>
  <si>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</si>
  <si>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</si>
  <si>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</si>
  <si>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</si>
  <si>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</si>
  <si>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</si>
  <si>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</si>
  <si>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</si>
  <si>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</si>
  <si>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</si>
  <si>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</si>
  <si>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</si>
  <si>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</si>
  <si>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</si>
  <si>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</si>
  <si>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</si>
  <si>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</si>
  <si>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</si>
  <si>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</si>
  <si>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</si>
  <si>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</si>
  <si>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</si>
  <si>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</si>
  <si>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</si>
  <si>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</si>
  <si>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</si>
  <si>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</si>
  <si>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</si>
  <si>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</si>
  <si>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</si>
  <si>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</si>
  <si>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</si>
  <si>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</si>
  <si>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</si>
  <si>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</si>
  <si>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</si>
  <si>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</si>
  <si>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</si>
  <si>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</si>
  <si>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</si>
  <si>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</si>
  <si>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</si>
  <si>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</si>
  <si>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</si>
  <si>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</si>
  <si>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</si>
  <si>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</si>
  <si>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</si>
  <si>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</si>
  <si>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</si>
  <si>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</si>
  <si>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</si>
  <si>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</si>
  <si>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</si>
  <si>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</si>
  <si>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</si>
  <si>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</si>
  <si>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</si>
  <si>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</si>
  <si>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</si>
  <si>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</si>
  <si>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</si>
  <si>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</si>
  <si>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</si>
  <si>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</si>
  <si>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</si>
  <si>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</si>
  <si>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</si>
  <si>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</si>
  <si>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</si>
  <si>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</si>
  <si>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</si>
  <si>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</si>
  <si>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</si>
  <si>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</si>
  <si>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</si>
  <si>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</si>
  <si>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</si>
  <si>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</si>
  <si>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</si>
  <si>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</si>
  <si>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</si>
  <si>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</si>
  <si>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</si>
  <si>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</si>
  <si>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</si>
  <si>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</si>
  <si>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</si>
  <si>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</si>
  <si>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</si>
  <si>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</si>
  <si>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</si>
  <si>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</si>
  <si>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</si>
  <si>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</si>
  <si>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</si>
  <si>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</si>
  <si>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</si>
  <si>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</si>
  <si>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</si>
  <si>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</si>
  <si>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</si>
  <si>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</si>
  <si>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</si>
  <si>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</si>
  <si>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</si>
  <si>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</si>
  <si>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</si>
  <si>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</si>
  <si>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</si>
  <si>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</si>
  <si>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</si>
  <si>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</si>
  <si>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</si>
  <si>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</si>
  <si>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</si>
  <si>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</si>
  <si>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</si>
  <si>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</si>
  <si>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</si>
  <si>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</si>
  <si>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</si>
  <si>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</si>
  <si>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</si>
  <si>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</si>
  <si>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</si>
  <si>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</si>
  <si>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</si>
  <si>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</si>
  <si>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</si>
  <si>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</si>
  <si>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</si>
  <si>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</si>
  <si>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</si>
  <si>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</si>
  <si>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</si>
  <si>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</si>
  <si>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</si>
  <si>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</si>
  <si>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</si>
  <si>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</si>
  <si>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</si>
  <si>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</si>
  <si>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</si>
  <si>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</si>
  <si>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</si>
  <si>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</si>
  <si>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</si>
  <si>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</si>
  <si>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</si>
  <si>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</si>
  <si>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</si>
  <si>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</si>
  <si>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</si>
  <si>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</si>
  <si>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</si>
  <si>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</si>
  <si>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</si>
  <si>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</si>
  <si>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</si>
  <si>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</si>
  <si>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</si>
  <si>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</si>
  <si>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</si>
  <si>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</si>
  <si>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</si>
  <si>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</si>
  <si>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</si>
  <si>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</si>
  <si>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</si>
  <si>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</si>
  <si>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</si>
  <si>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</si>
  <si>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</si>
  <si>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</si>
  <si>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</si>
  <si>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</si>
  <si>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</si>
  <si>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</si>
  <si>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</si>
  <si>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</si>
  <si>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</si>
  <si>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</si>
  <si>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</si>
  <si>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</si>
  <si>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</si>
  <si>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</si>
  <si>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</si>
  <si>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</si>
  <si>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</si>
  <si>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</si>
  <si>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</si>
  <si>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</si>
  <si>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</si>
  <si>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</si>
  <si>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</si>
  <si>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</si>
  <si>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</si>
  <si>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</si>
  <si>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</si>
  <si>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</si>
  <si>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</si>
  <si>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</si>
  <si>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</si>
  <si>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</si>
  <si>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</si>
  <si>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</si>
  <si>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</si>
  <si>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</si>
  <si>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</si>
  <si>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</si>
  <si>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</si>
  <si>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</si>
  <si>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</si>
  <si>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</si>
  <si>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</si>
  <si>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</si>
  <si>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</si>
  <si>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</si>
  <si>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</si>
  <si>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</si>
  <si>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</si>
  <si>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</si>
  <si>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</si>
  <si>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</si>
  <si>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</si>
  <si>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</si>
  <si>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</si>
  <si>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</si>
  <si>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</si>
  <si>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</si>
  <si>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</si>
  <si>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</si>
  <si>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</si>
  <si>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</si>
  <si>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</si>
  <si>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</si>
  <si>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</si>
  <si>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</si>
  <si>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</si>
  <si>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</si>
  <si>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</si>
  <si>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</si>
  <si>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</si>
  <si>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</si>
  <si>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</si>
  <si>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</si>
  <si>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</si>
  <si>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</si>
  <si>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</si>
  <si>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</si>
  <si>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</si>
  <si>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</si>
  <si>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</si>
  <si>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</si>
  <si>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</si>
  <si>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</si>
  <si>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</si>
  <si>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</si>
  <si>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</si>
  <si>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</si>
  <si>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</si>
  <si>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</si>
  <si>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</si>
  <si>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</si>
  <si>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</si>
  <si>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</si>
  <si>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</si>
  <si>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</si>
  <si>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</si>
  <si>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</si>
  <si>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</si>
  <si>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</si>
  <si>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</si>
  <si>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</si>
  <si>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</si>
  <si>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</si>
  <si>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</si>
  <si>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</si>
  <si>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</si>
  <si>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</si>
  <si>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</si>
  <si>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</si>
  <si>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</si>
  <si>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</si>
  <si>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</si>
  <si>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</si>
  <si>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</si>
  <si>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</si>
  <si>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</si>
  <si>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</si>
  <si>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</si>
  <si>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</si>
  <si>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</si>
  <si>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</si>
  <si>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</si>
  <si>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</si>
  <si>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</si>
  <si>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</si>
  <si>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</si>
  <si>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</si>
  <si>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</si>
  <si>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</si>
  <si>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</si>
  <si>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</si>
  <si>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</si>
  <si>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</si>
  <si>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</si>
  <si>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</si>
  <si>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</si>
  <si>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</si>
  <si>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</si>
  <si>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</si>
  <si>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</si>
  <si>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</si>
  <si>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</si>
  <si>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</si>
  <si>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</si>
  <si>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</si>
  <si>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</si>
  <si>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</si>
  <si>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</si>
  <si>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</si>
  <si>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</si>
  <si>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</si>
  <si>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</si>
  <si>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</si>
  <si>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</si>
  <si>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</si>
  <si>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</si>
  <si>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</si>
  <si>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</si>
  <si>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</si>
  <si>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</si>
  <si>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</si>
  <si>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</si>
  <si>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</si>
  <si>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</si>
  <si>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</si>
  <si>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</si>
  <si>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</si>
  <si>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</si>
  <si>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</si>
  <si>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</si>
  <si>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</si>
  <si>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</si>
  <si>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</si>
  <si>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</si>
  <si>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</si>
  <si>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</si>
  <si>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</si>
  <si>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</si>
  <si>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</si>
  <si>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</si>
  <si>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</si>
  <si>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</si>
  <si>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</si>
  <si>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</si>
  <si>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</si>
  <si>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</si>
  <si>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</si>
  <si>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</si>
  <si>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</si>
  <si>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</si>
  <si>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</si>
  <si>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</si>
  <si>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</si>
  <si>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</si>
  <si>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</si>
  <si>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</si>
  <si>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</si>
  <si>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</si>
  <si>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</si>
  <si>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</si>
  <si>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</si>
  <si>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</si>
  <si>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</si>
  <si>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</si>
  <si>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</si>
  <si>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</si>
  <si>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</si>
  <si>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</si>
  <si>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</si>
  <si>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</si>
  <si>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</si>
  <si>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</si>
  <si>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</si>
  <si>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</si>
  <si>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</si>
  <si>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</si>
  <si>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</si>
  <si>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</si>
  <si>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</si>
  <si>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</si>
  <si>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</si>
  <si>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</si>
  <si>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</si>
  <si>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</si>
  <si>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</si>
  <si>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</si>
  <si>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</si>
  <si>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</si>
  <si>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</si>
  <si>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</si>
  <si>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</si>
  <si>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</si>
  <si>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</si>
  <si>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</si>
  <si>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</si>
  <si>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</si>
  <si>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</si>
  <si>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</si>
  <si>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</si>
  <si>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</si>
  <si>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</si>
  <si>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</si>
  <si>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</si>
  <si>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</si>
  <si>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</si>
  <si>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</si>
  <si>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</si>
  <si>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</si>
  <si>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</si>
  <si>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</si>
  <si>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</si>
  <si>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</si>
  <si>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</si>
  <si>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</si>
  <si>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</si>
  <si>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</si>
  <si>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</si>
  <si>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</si>
  <si>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</si>
  <si>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</si>
  <si>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</si>
  <si>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</si>
  <si>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</si>
  <si>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</si>
  <si>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</si>
  <si>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</si>
  <si>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</si>
  <si>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</si>
  <si>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</si>
  <si>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</si>
  <si>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</si>
  <si>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</si>
  <si>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</si>
  <si>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</si>
  <si>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</si>
  <si>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</si>
  <si>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</si>
  <si>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</si>
  <si>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</si>
  <si>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</si>
  <si>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</si>
  <si>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</si>
  <si>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</si>
  <si>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</si>
  <si>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</si>
  <si>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</si>
  <si>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</si>
  <si>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</si>
  <si>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</si>
  <si>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</si>
  <si>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</si>
  <si>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</si>
  <si>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</si>
  <si>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</si>
  <si>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</si>
  <si>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</si>
  <si>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</si>
  <si>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</si>
  <si>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</si>
  <si>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</si>
  <si>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</si>
  <si>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</si>
  <si>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</si>
  <si>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</si>
  <si>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</si>
  <si>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</si>
  <si>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</si>
  <si>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</si>
  <si>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</si>
  <si>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</si>
  <si>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</si>
  <si>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</si>
  <si>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</si>
  <si>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</si>
  <si>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</si>
  <si>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</si>
  <si>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</si>
  <si>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</si>
  <si>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</si>
  <si>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</si>
  <si>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</si>
  <si>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</si>
  <si>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</si>
  <si>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</si>
  <si>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</si>
  <si>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</si>
  <si>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</si>
  <si>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</si>
  <si>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</si>
  <si>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</si>
  <si>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</si>
  <si>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</si>
  <si>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</si>
  <si>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</si>
  <si>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</si>
  <si>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</si>
  <si>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</si>
  <si>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</si>
  <si>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</si>
  <si>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</si>
  <si>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</si>
  <si>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</si>
  <si>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</si>
  <si>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</si>
  <si>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</si>
  <si>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</si>
  <si>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</si>
  <si>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</si>
  <si>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</si>
  <si>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</si>
  <si>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</si>
  <si>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</si>
  <si>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</si>
  <si>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</si>
  <si>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</si>
  <si>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</si>
  <si>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</si>
  <si>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</si>
  <si>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</si>
  <si>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</si>
  <si>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</si>
  <si>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</si>
  <si>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</si>
  <si>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</si>
  <si>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</si>
  <si>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</si>
  <si>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</si>
  <si>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</si>
  <si>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</si>
  <si>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</si>
  <si>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</si>
  <si>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</si>
  <si>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</si>
  <si>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</si>
  <si>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</si>
  <si>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</si>
  <si>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</si>
  <si>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</si>
  <si>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</si>
  <si>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</si>
  <si>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</si>
  <si>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</si>
  <si>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</si>
  <si>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</si>
  <si>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</si>
  <si>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</si>
  <si>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</si>
  <si>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</si>
  <si>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</si>
  <si>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</si>
  <si>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</si>
  <si>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</si>
  <si>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</si>
  <si>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</si>
  <si>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</si>
  <si>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</si>
  <si>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</si>
  <si>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</si>
  <si>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</si>
  <si>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</si>
  <si>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</si>
  <si>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</si>
  <si>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</si>
  <si>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</si>
  <si>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</si>
  <si>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</si>
  <si>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</si>
  <si>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</si>
  <si>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</si>
  <si>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</si>
  <si>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</si>
  <si>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</si>
  <si>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</si>
  <si>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</si>
  <si>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</si>
  <si>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</si>
  <si>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</si>
  <si>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</si>
  <si>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</si>
  <si>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</si>
  <si>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</si>
  <si>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</si>
  <si>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</si>
  <si>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</si>
  <si>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</si>
  <si>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</si>
  <si>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</si>
  <si>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</si>
  <si>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</si>
  <si>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</si>
  <si>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</si>
  <si>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</si>
  <si>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</si>
  <si>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</si>
  <si>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</si>
  <si>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</si>
  <si>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</si>
  <si>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</si>
  <si>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</si>
  <si>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</si>
  <si>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</si>
  <si>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</si>
  <si>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</si>
  <si>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</si>
  <si>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</si>
  <si>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</si>
  <si>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</si>
  <si>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</si>
  <si>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</si>
  <si>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</si>
  <si>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</si>
  <si>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</si>
  <si>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</si>
  <si>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</si>
  <si>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</si>
  <si>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</si>
  <si>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</si>
  <si>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</si>
  <si>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</si>
  <si>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</si>
  <si>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</si>
  <si>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</si>
  <si>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</si>
  <si>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</si>
  <si>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</si>
  <si>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</si>
  <si>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</si>
  <si>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</si>
  <si>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</si>
  <si>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</si>
  <si>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</si>
  <si>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</si>
  <si>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</si>
  <si>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</si>
  <si>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</si>
  <si>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</si>
  <si>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</si>
  <si>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</si>
  <si>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</si>
  <si>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</si>
  <si>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</si>
  <si>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</si>
  <si>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</si>
  <si>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</si>
  <si>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</si>
  <si>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</si>
  <si>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</si>
  <si>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</si>
  <si>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</si>
  <si>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</si>
  <si>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</si>
  <si>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</si>
  <si>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</si>
  <si>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</si>
  <si>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</si>
  <si>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</si>
  <si>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</si>
  <si>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</si>
  <si>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</si>
  <si>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</si>
  <si>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</si>
  <si>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</si>
  <si>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</si>
  <si>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</si>
  <si>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</si>
  <si>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</si>
  <si>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</si>
  <si>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</si>
  <si>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</si>
  <si>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</si>
  <si>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</si>
  <si>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</si>
  <si>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</si>
  <si>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</si>
  <si>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</si>
  <si>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</si>
  <si>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</si>
  <si>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</si>
  <si>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</si>
  <si>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</si>
  <si>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</si>
  <si>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</si>
  <si>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</si>
  <si>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</si>
  <si>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</si>
  <si>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</si>
  <si>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</si>
  <si>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</si>
  <si>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</si>
  <si>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</si>
  <si>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</si>
  <si>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</si>
  <si>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</si>
  <si>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</si>
  <si>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</si>
  <si>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</si>
  <si>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</si>
  <si>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</si>
  <si>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</si>
  <si>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</si>
  <si>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</si>
  <si>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</si>
  <si>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</si>
  <si>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</si>
  <si>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</si>
  <si>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</si>
  <si>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</si>
  <si>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</si>
  <si>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</si>
  <si>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</si>
  <si>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</si>
  <si>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</si>
  <si>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</si>
  <si>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</si>
  <si>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</si>
  <si>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</si>
  <si>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</si>
  <si>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</si>
  <si>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</si>
  <si>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</si>
  <si>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</si>
  <si>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</si>
  <si>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</si>
  <si>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</si>
  <si>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</si>
  <si>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</si>
  <si>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</si>
  <si>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</si>
  <si>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</si>
  <si>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</si>
  <si>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</si>
  <si>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</si>
  <si>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</si>
  <si>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</si>
  <si>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</si>
  <si>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</si>
  <si>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</si>
  <si>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</si>
  <si>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</si>
  <si>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</si>
  <si>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</si>
  <si>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</si>
  <si>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</si>
  <si>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</si>
  <si>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</si>
  <si>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</si>
  <si>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</si>
  <si>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</si>
  <si>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</si>
  <si>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</si>
  <si>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</si>
  <si>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</si>
  <si>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</si>
  <si>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</si>
  <si>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</si>
  <si>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</si>
  <si>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</si>
  <si>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</si>
  <si>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</si>
  <si>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</si>
  <si>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</si>
  <si>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</si>
  <si>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</si>
  <si>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</si>
  <si>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</si>
  <si>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</si>
  <si>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</si>
  <si>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</si>
  <si>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</si>
  <si>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</si>
  <si>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</si>
  <si>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</si>
  <si>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</si>
  <si>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</si>
  <si>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</si>
  <si>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</si>
  <si>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</si>
  <si>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</si>
  <si>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</si>
  <si>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</si>
  <si>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</si>
  <si>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</si>
  <si>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</si>
  <si>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</si>
  <si>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</si>
  <si>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</si>
  <si>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</si>
  <si>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</si>
  <si>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</si>
  <si>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</si>
  <si>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</si>
  <si>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</si>
  <si>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</si>
  <si>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</si>
  <si>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</si>
  <si>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</si>
  <si>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</si>
  <si>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</si>
  <si>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</si>
  <si>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</si>
  <si>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</si>
  <si>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</si>
  <si>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</si>
  <si>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</si>
  <si>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</si>
  <si>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</si>
  <si>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</si>
  <si>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</si>
  <si>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</si>
  <si>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</si>
  <si>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</si>
  <si>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</si>
  <si>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</si>
  <si>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</si>
  <si>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</si>
  <si>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</si>
  <si>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</si>
  <si>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</si>
  <si>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</si>
  <si>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</si>
  <si>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</si>
  <si>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</si>
  <si>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</si>
  <si>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</si>
  <si>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</si>
  <si>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</si>
  <si>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</si>
  <si>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</si>
  <si>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</si>
  <si>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</si>
  <si>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</si>
  <si>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</si>
  <si>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</si>
  <si>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</si>
  <si>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</si>
  <si>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</si>
  <si>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</si>
  <si>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</si>
  <si>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</si>
  <si>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</si>
  <si>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</si>
  <si>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</si>
  <si>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</si>
  <si>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</si>
  <si>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</si>
  <si>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</si>
  <si>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</si>
  <si>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</si>
  <si>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</si>
  <si>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</si>
  <si>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</si>
  <si>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</si>
  <si>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</si>
  <si>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</si>
  <si>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</si>
  <si>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</si>
  <si>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</si>
  <si>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</si>
  <si>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</si>
  <si>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</si>
  <si>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</si>
  <si>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</si>
  <si>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</si>
  <si>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</si>
  <si>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</si>
  <si>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</si>
  <si>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</si>
  <si>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</si>
  <si>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</si>
  <si>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</si>
  <si>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</si>
  <si>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</si>
  <si>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</si>
  <si>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</si>
  <si>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</si>
  <si>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</si>
  <si>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</si>
  <si>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</si>
  <si>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</si>
  <si>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</si>
  <si>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</si>
  <si>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</si>
  <si>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</si>
  <si>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</si>
  <si>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</si>
  <si>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</si>
  <si>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</si>
  <si>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</si>
  <si>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</si>
  <si>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</si>
  <si>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</si>
  <si>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</si>
  <si>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</si>
  <si>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</si>
  <si>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</si>
  <si>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</si>
  <si>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</si>
  <si>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</si>
  <si>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</si>
  <si>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</si>
  <si>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</si>
  <si>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</si>
  <si>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</si>
  <si>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</si>
  <si>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</si>
  <si>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</si>
  <si>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</si>
  <si>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</si>
  <si>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</si>
  <si>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</si>
  <si>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</si>
  <si>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</si>
  <si>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</si>
  <si>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</si>
  <si>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</si>
  <si>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</si>
  <si>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</si>
  <si>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</si>
  <si>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</si>
  <si>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</si>
  <si>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</si>
  <si>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</si>
  <si>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</si>
  <si>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</si>
  <si>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</si>
  <si>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</si>
  <si>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</si>
  <si>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</si>
  <si>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</si>
  <si>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</si>
  <si>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</si>
  <si>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</si>
  <si>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</si>
  <si>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</si>
  <si>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</si>
  <si>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</si>
  <si>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</si>
  <si>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</si>
  <si>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</si>
  <si>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</si>
  <si>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</si>
  <si>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</si>
  <si>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</si>
  <si>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</si>
  <si>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</si>
  <si>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</si>
  <si>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</si>
  <si>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</si>
  <si>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</si>
  <si>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</si>
  <si>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</si>
  <si>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</si>
  <si>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</si>
  <si>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</si>
  <si>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</si>
  <si>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</si>
  <si>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</si>
  <si>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</si>
  <si>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</si>
  <si>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</si>
  <si>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</si>
  <si>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</si>
  <si>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</si>
  <si>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</si>
  <si>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</si>
  <si>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</si>
  <si>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</si>
  <si>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</si>
  <si>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</si>
  <si>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</si>
  <si>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</si>
  <si>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</si>
  <si>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</si>
  <si>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</si>
  <si>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</si>
  <si>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</si>
  <si>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</si>
  <si>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</si>
  <si>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</si>
  <si>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</si>
  <si>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</si>
  <si>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</si>
  <si>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</si>
  <si>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</si>
  <si>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</si>
  <si>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</si>
  <si>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</si>
  <si>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</si>
  <si>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</si>
  <si>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</si>
  <si>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</si>
  <si>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</si>
  <si>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</si>
  <si>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</si>
  <si>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</si>
  <si>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</si>
  <si>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</si>
  <si>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</si>
  <si>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</si>
  <si>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</si>
  <si>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</si>
  <si>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</si>
  <si>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</si>
  <si>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</si>
  <si>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</si>
  <si>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</si>
  <si>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</si>
  <si>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</si>
  <si>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</si>
  <si>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</si>
  <si>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</si>
  <si>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</si>
  <si>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</si>
  <si>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</si>
  <si>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</si>
  <si>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</si>
  <si>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</si>
  <si>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</si>
  <si>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</si>
  <si>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</si>
  <si>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</si>
  <si>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</si>
  <si>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</si>
  <si>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</si>
  <si>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</si>
  <si>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</si>
  <si>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</si>
  <si>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</si>
  <si>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</si>
  <si>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</si>
  <si>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</si>
  <si>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</si>
  <si>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</si>
  <si>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</si>
  <si>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</si>
  <si>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</si>
  <si>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</si>
  <si>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</si>
  <si>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</si>
  <si>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</si>
  <si>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</si>
  <si>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</si>
  <si>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</si>
  <si>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</si>
  <si>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</si>
  <si>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</si>
  <si>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</si>
  <si>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</si>
  <si>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</si>
  <si>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</si>
  <si>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</si>
  <si>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</si>
  <si>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</si>
  <si>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</si>
  <si>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</si>
  <si>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</si>
  <si>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</si>
  <si>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</si>
  <si>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</si>
  <si>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</si>
  <si>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</si>
  <si>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</si>
  <si>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</si>
  <si>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</si>
  <si>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</si>
  <si>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</si>
  <si>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</si>
  <si>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</si>
  <si>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</si>
  <si>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</si>
  <si>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</si>
  <si>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</si>
  <si>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</si>
  <si>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</si>
  <si>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</si>
  <si>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</si>
  <si>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</si>
  <si>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</si>
  <si>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</si>
  <si>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</si>
  <si>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</si>
  <si>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</si>
  <si>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</si>
  <si>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</si>
  <si>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</si>
  <si>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</si>
  <si>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</si>
  <si>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</si>
  <si>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</si>
  <si>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</si>
  <si>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</si>
  <si>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</si>
  <si>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</si>
  <si>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</si>
  <si>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</si>
  <si>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</si>
  <si>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</si>
  <si>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</si>
  <si>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</si>
  <si>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</si>
  <si>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</si>
  <si>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</si>
  <si>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</si>
  <si>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</si>
  <si>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</si>
  <si>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</si>
  <si>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</si>
  <si>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</si>
  <si>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</si>
  <si>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</si>
  <si>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</si>
  <si>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</si>
  <si>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</si>
  <si>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</si>
  <si>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</si>
  <si>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</si>
  <si>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</si>
  <si>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</si>
  <si>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</si>
  <si>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</si>
  <si>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</si>
  <si>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</si>
  <si>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</si>
  <si>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</si>
  <si>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</si>
  <si>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</si>
  <si>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</si>
  <si>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</si>
  <si>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</si>
  <si>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</si>
  <si>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</si>
  <si>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</si>
  <si>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</si>
  <si>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</si>
  <si>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</si>
  <si>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</si>
  <si>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</si>
  <si>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</si>
  <si>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</si>
  <si>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</si>
  <si>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</si>
  <si>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</si>
  <si>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</si>
  <si>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</si>
  <si>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</si>
  <si>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</si>
  <si>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</si>
  <si>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</si>
  <si>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</si>
  <si>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</si>
  <si>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</si>
  <si>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</si>
  <si>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</si>
  <si>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</si>
  <si>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</si>
  <si>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</si>
  <si>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</si>
  <si>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</si>
  <si>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</si>
  <si>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</si>
  <si>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</si>
  <si>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</si>
  <si>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</si>
  <si>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</si>
  <si>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</si>
  <si>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</si>
  <si>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</si>
  <si>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</si>
  <si>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</si>
  <si>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</si>
  <si>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</si>
  <si>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</si>
  <si>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</si>
  <si>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</si>
  <si>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</si>
  <si>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</si>
  <si>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</si>
  <si>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</si>
  <si>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</si>
  <si>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</si>
  <si>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</si>
  <si>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</si>
  <si>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</si>
  <si>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</si>
  <si>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</si>
  <si>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</si>
  <si>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</si>
  <si>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</si>
  <si>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</si>
  <si>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</si>
  <si>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</si>
  <si>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</si>
  <si>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</si>
  <si>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</si>
  <si>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</si>
  <si>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</si>
  <si>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</si>
  <si>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</si>
  <si>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</si>
  <si>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</si>
  <si>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</si>
  <si>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</si>
  <si>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</si>
  <si>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</si>
  <si>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</si>
  <si>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</si>
  <si>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</si>
  <si>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</si>
  <si>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</si>
  <si>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</si>
  <si>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</si>
  <si>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</si>
  <si>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</si>
  <si>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</si>
  <si>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</si>
  <si>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</si>
  <si>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</si>
  <si>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</si>
  <si>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</si>
  <si>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</si>
  <si>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</si>
  <si>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</si>
  <si>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</si>
  <si>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</si>
  <si>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</si>
  <si>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</si>
  <si>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</si>
  <si>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</si>
  <si>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</si>
  <si>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</si>
  <si>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</si>
  <si>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</si>
  <si>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</si>
  <si>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</si>
  <si>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</si>
  <si>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</si>
  <si>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</si>
  <si>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</si>
  <si>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</si>
  <si>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</si>
  <si>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</si>
  <si>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</si>
  <si>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</si>
  <si>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</si>
  <si>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</si>
  <si>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</si>
  <si>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</si>
  <si>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</si>
  <si>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</si>
  <si>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</si>
  <si>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</si>
  <si>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</si>
  <si>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</si>
  <si>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</si>
  <si>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</si>
  <si>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</si>
  <si>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</si>
  <si>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</si>
  <si>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</si>
  <si>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</si>
  <si>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</si>
  <si>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</si>
  <si>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</si>
  <si>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</si>
  <si>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</si>
  <si>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</si>
  <si>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</si>
  <si>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</si>
  <si>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</si>
  <si>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</si>
  <si>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</si>
  <si>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</si>
  <si>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</si>
  <si>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</si>
  <si>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</si>
  <si>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</si>
  <si>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</si>
  <si>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</si>
  <si>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</si>
  <si>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</si>
  <si>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</si>
  <si>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</si>
  <si>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</si>
  <si>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</si>
  <si>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</si>
  <si>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</si>
  <si>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</si>
  <si>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</si>
  <si>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</si>
  <si>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</si>
  <si>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</si>
  <si>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</si>
  <si>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</si>
  <si>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</si>
  <si>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</si>
  <si>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</si>
  <si>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</si>
  <si>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</si>
  <si>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</si>
  <si>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</si>
  <si>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</si>
  <si>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</si>
  <si>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</si>
  <si>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</si>
  <si>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</si>
  <si>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</si>
  <si>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</si>
  <si>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</si>
  <si>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</si>
  <si>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</si>
  <si>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</si>
  <si>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</si>
  <si>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</si>
  <si>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</si>
  <si>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</si>
  <si>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</si>
  <si>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</si>
  <si>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</si>
  <si>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</si>
  <si>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</si>
  <si>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</si>
  <si>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</si>
  <si>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</si>
  <si>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</si>
  <si>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</si>
  <si>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</si>
  <si>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</si>
  <si>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</si>
  <si>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</si>
  <si>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</si>
  <si>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</si>
  <si>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</si>
  <si>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</si>
  <si>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</si>
  <si>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</si>
  <si>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</si>
  <si>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</si>
  <si>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</si>
  <si>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</si>
  <si>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</si>
  <si>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</si>
  <si>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</si>
  <si>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</si>
  <si>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</si>
  <si>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</si>
  <si>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</si>
  <si>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</si>
  <si>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</si>
  <si>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</si>
  <si>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</si>
  <si>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</si>
  <si>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</si>
  <si>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</si>
  <si>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</si>
  <si>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</si>
  <si>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</si>
  <si>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</si>
  <si>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</si>
  <si>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</si>
  <si>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</si>
  <si>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</si>
  <si>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</si>
  <si>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</si>
  <si>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</si>
  <si>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</si>
  <si>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</si>
  <si>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</si>
  <si>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</si>
  <si>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</si>
  <si>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</si>
  <si>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</si>
  <si>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</si>
  <si>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</si>
  <si>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</si>
  <si>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</si>
  <si>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</si>
  <si>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</si>
  <si>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</si>
  <si>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</si>
  <si>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</si>
  <si>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</si>
  <si>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</si>
  <si>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</si>
  <si>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</si>
  <si>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</si>
  <si>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</si>
  <si>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</si>
  <si>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</si>
  <si>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</si>
  <si>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</si>
  <si>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</si>
  <si>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</si>
  <si>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</si>
  <si>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</si>
  <si>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</si>
  <si>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</si>
  <si>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</si>
  <si>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</si>
  <si>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</si>
  <si>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</si>
  <si>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</si>
  <si>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</si>
  <si>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</si>
  <si>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</si>
  <si>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</si>
  <si>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</si>
  <si>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</si>
  <si>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</si>
  <si>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</si>
  <si>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</si>
  <si>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</si>
  <si>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</si>
  <si>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</si>
  <si>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</si>
  <si>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</si>
  <si>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</si>
  <si>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</si>
  <si>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</si>
  <si>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</si>
  <si>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</si>
  <si>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</si>
  <si>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</si>
  <si>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</si>
  <si>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</si>
  <si>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</si>
  <si>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</si>
  <si>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</si>
  <si>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</si>
  <si>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</si>
  <si>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</si>
  <si>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</si>
  <si>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</si>
  <si>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</si>
  <si>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</si>
  <si>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</si>
  <si>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</si>
  <si>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</si>
  <si>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</si>
  <si>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</si>
  <si>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</si>
  <si>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</si>
  <si>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</si>
  <si>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</si>
  <si>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</si>
  <si>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</si>
  <si>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</si>
  <si>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</si>
  <si>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</si>
  <si>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</si>
  <si>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</si>
  <si>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</si>
  <si>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</si>
  <si>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</si>
  <si>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</si>
  <si>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</si>
  <si>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</si>
  <si>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</si>
  <si>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</si>
  <si>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</si>
  <si>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</si>
  <si>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</si>
  <si>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</si>
  <si>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</si>
  <si>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</si>
  <si>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</si>
  <si>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</si>
  <si>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</si>
  <si>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</si>
  <si>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</si>
  <si>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</si>
  <si>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</si>
  <si>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</si>
  <si>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</si>
  <si>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</si>
  <si>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</si>
  <si>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</si>
  <si>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</si>
  <si>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</si>
  <si>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</si>
  <si>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</si>
  <si>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</si>
  <si>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</si>
  <si>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</si>
  <si>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</si>
  <si>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</si>
  <si>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</si>
  <si>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</si>
  <si>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</si>
  <si>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</si>
  <si>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</si>
  <si>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</si>
  <si>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</si>
  <si>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</si>
  <si>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</si>
  <si>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</si>
  <si>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</si>
  <si>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</si>
  <si>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</si>
  <si>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</si>
  <si>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</si>
  <si>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</si>
  <si>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</si>
  <si>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</si>
  <si>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</si>
  <si>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</si>
  <si>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</si>
  <si>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</si>
  <si>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</si>
  <si>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</si>
  <si>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</si>
  <si>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</si>
  <si>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</si>
  <si>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</si>
  <si>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</si>
  <si>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</si>
  <si>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</si>
  <si>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</si>
  <si>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</si>
  <si>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</si>
  <si>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</si>
  <si>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</si>
  <si>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</si>
  <si>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</si>
  <si>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</si>
  <si>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</si>
  <si>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</si>
  <si>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</si>
  <si>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</si>
  <si>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</si>
  <si>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</si>
  <si>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</si>
  <si>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</si>
  <si>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</si>
  <si>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</si>
  <si>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</si>
  <si>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</si>
  <si>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</si>
  <si>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</si>
  <si>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</si>
  <si>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</si>
  <si>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</si>
  <si>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</si>
  <si>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</si>
  <si>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</si>
  <si>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</si>
  <si>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</si>
  <si>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</si>
  <si>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</si>
  <si>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</si>
  <si>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</si>
  <si>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</si>
  <si>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</si>
  <si>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</si>
  <si>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</si>
  <si>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</si>
  <si>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</si>
  <si>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</si>
  <si>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</si>
  <si>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</si>
  <si>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</si>
  <si>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</si>
  <si>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</si>
  <si>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</si>
  <si>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</si>
  <si>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</si>
  <si>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</si>
  <si>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</si>
  <si>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</si>
  <si>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</si>
  <si>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</si>
  <si>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</si>
  <si>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</si>
  <si>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</si>
  <si>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</si>
  <si>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</si>
  <si>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</si>
  <si>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</si>
  <si>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</si>
  <si>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</si>
  <si>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</si>
  <si>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</si>
  <si>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</si>
  <si>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</si>
  <si>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</si>
  <si>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</si>
  <si>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</si>
  <si>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</si>
  <si>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</si>
  <si>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</si>
  <si>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</si>
  <si>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</si>
  <si>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</si>
  <si>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</si>
  <si>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</si>
  <si>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</si>
  <si>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</si>
  <si>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</si>
  <si>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</si>
  <si>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</si>
  <si>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</si>
  <si>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</si>
  <si>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</si>
  <si>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</si>
  <si>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</si>
  <si>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</si>
  <si>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</si>
  <si>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</si>
  <si>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</si>
  <si>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</si>
  <si>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</si>
  <si>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</si>
  <si>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</si>
  <si>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</si>
  <si>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</si>
  <si>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</si>
  <si>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</si>
  <si>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</si>
  <si>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</si>
  <si>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</si>
  <si>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</si>
  <si>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</si>
  <si>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</si>
  <si>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</si>
  <si>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</si>
  <si>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</si>
  <si>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</si>
  <si>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</si>
  <si>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</si>
  <si>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</si>
  <si>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</si>
  <si>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</si>
  <si>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</si>
  <si>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</si>
  <si>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</si>
  <si>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</si>
  <si>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</si>
  <si>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</si>
  <si>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</si>
  <si>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</si>
  <si>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</si>
  <si>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</si>
  <si>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</si>
  <si>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</si>
  <si>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</si>
  <si>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</si>
  <si>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</si>
  <si>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</si>
  <si>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</si>
  <si>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</si>
  <si>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</si>
  <si>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</si>
  <si>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</si>
  <si>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</si>
  <si>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</si>
  <si>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</si>
  <si>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</si>
  <si>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</si>
  <si>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</si>
  <si>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</si>
  <si>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</si>
  <si>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</si>
  <si>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</si>
  <si>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</si>
  <si>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</si>
  <si>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</si>
  <si>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</si>
  <si>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</si>
  <si>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</si>
  <si>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</si>
  <si>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</si>
  <si>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</si>
  <si>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</si>
  <si>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</si>
  <si>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</si>
  <si>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</si>
  <si>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</si>
  <si>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</si>
  <si>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</si>
  <si>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</si>
  <si>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</si>
  <si>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</si>
  <si>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</si>
  <si>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</si>
  <si>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</si>
  <si>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</si>
  <si>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</si>
  <si>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</si>
  <si>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</si>
  <si>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</si>
  <si>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</si>
  <si>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</si>
  <si>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</si>
  <si>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</si>
  <si>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</si>
  <si>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</si>
  <si>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</si>
  <si>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</si>
  <si>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</si>
  <si>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</si>
  <si>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</si>
  <si>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</si>
  <si>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</si>
  <si>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</si>
  <si>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</si>
  <si>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</si>
  <si>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</si>
  <si>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</si>
  <si>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</si>
  <si>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</si>
  <si>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</si>
  <si>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</si>
  <si>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</si>
  <si>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</si>
  <si>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</si>
  <si>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</si>
  <si>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</si>
  <si>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</si>
  <si>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</si>
  <si>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</si>
  <si>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</si>
  <si>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</si>
  <si>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</si>
  <si>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</si>
  <si>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</si>
  <si>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</si>
  <si>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</si>
  <si>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</si>
  <si>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</si>
  <si>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</si>
  <si>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</si>
  <si>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</si>
  <si>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</si>
  <si>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</si>
  <si>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</si>
  <si>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</si>
  <si>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</si>
  <si>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</si>
  <si>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</si>
  <si>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</si>
  <si>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</si>
  <si>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</si>
  <si>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</si>
  <si>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</si>
  <si>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</si>
  <si>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</si>
  <si>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</si>
  <si>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</si>
  <si>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</si>
  <si>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</si>
  <si>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</si>
  <si>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</si>
  <si>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</si>
  <si>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</si>
  <si>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</si>
  <si>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</si>
  <si>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</si>
  <si>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</si>
  <si>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</si>
  <si>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</si>
  <si>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</si>
  <si>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</si>
  <si>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</si>
  <si>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</si>
  <si>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</si>
  <si>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</si>
  <si>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</si>
  <si>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</si>
  <si>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</si>
  <si>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</si>
  <si>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</si>
  <si>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</si>
  <si>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</si>
  <si>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</si>
  <si>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</si>
  <si>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</si>
  <si>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</si>
  <si>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</si>
  <si>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</si>
  <si>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</si>
  <si>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</si>
  <si>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</si>
  <si>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</si>
  <si>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</si>
  <si>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</si>
  <si>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</si>
  <si>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</si>
  <si>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</si>
  <si>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</si>
  <si>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</si>
  <si>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</si>
  <si>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</si>
  <si>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</si>
  <si>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</si>
  <si>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</si>
  <si>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</si>
  <si>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</si>
  <si>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</si>
  <si>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</si>
  <si>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</si>
  <si>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</si>
  <si>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</si>
  <si>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</si>
  <si>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</si>
  <si>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</si>
  <si>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</si>
  <si>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</si>
  <si>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</si>
  <si>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</si>
  <si>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</si>
  <si>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</si>
  <si>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</si>
  <si>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</si>
  <si>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</si>
  <si>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</si>
  <si>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</si>
  <si>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</si>
  <si>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</si>
  <si>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</si>
  <si>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</si>
  <si>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</si>
  <si>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</si>
  <si>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</si>
  <si>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</si>
  <si>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</si>
  <si>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</si>
  <si>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</si>
  <si>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</si>
  <si>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</si>
  <si>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</si>
  <si>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</si>
  <si>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</si>
  <si>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</si>
  <si>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</si>
  <si>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</si>
  <si>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</si>
  <si>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</si>
  <si>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</si>
  <si>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</si>
  <si>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</si>
  <si>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</si>
  <si>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</si>
  <si>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</si>
  <si>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</si>
  <si>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</si>
  <si>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</si>
  <si>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</si>
  <si>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</si>
  <si>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</si>
  <si>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</si>
  <si>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</si>
  <si>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</si>
  <si>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</si>
  <si>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</si>
  <si>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</si>
  <si>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</si>
  <si>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</si>
  <si>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</si>
  <si>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</si>
  <si>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</si>
  <si>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</si>
  <si>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</si>
  <si>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</si>
  <si>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</si>
  <si>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</si>
  <si>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</si>
  <si>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</si>
  <si>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</si>
  <si>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</si>
  <si>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</si>
  <si>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</si>
  <si>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</si>
  <si>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</si>
  <si>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</si>
  <si>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</si>
  <si>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</si>
  <si>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</si>
  <si>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</si>
  <si>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</si>
  <si>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</si>
  <si>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</si>
  <si>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</si>
  <si>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</si>
  <si>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</si>
  <si>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</si>
  <si>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</si>
  <si>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</si>
  <si>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</si>
  <si>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</si>
  <si>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</si>
  <si>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</si>
  <si>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</si>
  <si>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</si>
  <si>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</si>
  <si>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</si>
  <si>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</si>
  <si>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</si>
  <si>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</si>
  <si>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</si>
  <si>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</si>
  <si>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</si>
  <si>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</si>
  <si>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</si>
  <si>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</si>
  <si>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</si>
  <si>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</si>
  <si>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</si>
  <si>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</si>
  <si>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</si>
  <si>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</si>
  <si>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</si>
  <si>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</si>
  <si>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</si>
  <si>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</si>
  <si>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</si>
  <si>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</si>
  <si>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</si>
  <si>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</si>
  <si>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</si>
  <si>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</si>
  <si>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</si>
  <si>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</si>
  <si>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</si>
  <si>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</si>
  <si>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</si>
  <si>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</si>
  <si>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</si>
  <si>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</si>
  <si>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</si>
  <si>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</si>
  <si>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</si>
  <si>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</si>
  <si>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</si>
  <si>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</si>
  <si>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</si>
  <si>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</si>
  <si>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</si>
  <si>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</si>
  <si>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</si>
  <si>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</si>
  <si>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</si>
  <si>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</si>
  <si>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</si>
  <si>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</si>
  <si>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</si>
  <si>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</si>
  <si>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</si>
  <si>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</si>
  <si>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</si>
  <si>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</si>
  <si>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</si>
  <si>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</si>
  <si>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</si>
  <si>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</si>
  <si>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</si>
  <si>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</si>
  <si>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</si>
  <si>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</si>
  <si>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</si>
  <si>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</si>
  <si>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</si>
  <si>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</si>
  <si>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</si>
  <si>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</si>
  <si>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</si>
  <si>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</si>
  <si>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</si>
  <si>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</si>
  <si>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</si>
  <si>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</si>
  <si>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</si>
  <si>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</si>
  <si>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</si>
  <si>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</si>
  <si>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</si>
  <si>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</si>
  <si>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</si>
  <si>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</si>
  <si>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</si>
  <si>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</si>
  <si>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</si>
  <si>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</si>
  <si>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</si>
  <si>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</si>
  <si>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</si>
  <si>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</si>
  <si>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</si>
  <si>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</si>
  <si>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</si>
  <si>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</si>
  <si>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</si>
  <si>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</si>
  <si>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</si>
  <si>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</si>
  <si>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</si>
  <si>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</si>
  <si>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</si>
  <si>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</si>
  <si>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</si>
  <si>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</si>
  <si>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</si>
  <si>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</si>
  <si>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</si>
  <si>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</si>
  <si>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</si>
  <si>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</si>
  <si>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</si>
  <si>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</si>
  <si>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</si>
  <si>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</si>
  <si>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</si>
  <si>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</si>
  <si>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</si>
  <si>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</si>
  <si>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</si>
  <si>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</si>
  <si>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</si>
  <si>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</si>
  <si>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</si>
  <si>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</si>
  <si>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</si>
  <si>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</si>
  <si>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</si>
  <si>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</si>
  <si>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</si>
  <si>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</si>
  <si>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</si>
  <si>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</si>
  <si>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</si>
  <si>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</si>
  <si>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</si>
  <si>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</si>
  <si>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</si>
  <si>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</si>
  <si>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</si>
  <si>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</si>
  <si>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</si>
  <si>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</si>
  <si>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</si>
  <si>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</si>
  <si>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</si>
  <si>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</si>
  <si>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</si>
  <si>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</si>
  <si>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</si>
  <si>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</si>
  <si>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</si>
  <si>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</si>
  <si>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</si>
  <si>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</si>
  <si>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</si>
  <si>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</si>
  <si>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</si>
  <si>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</si>
  <si>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</si>
  <si>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</si>
  <si>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</si>
  <si>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</si>
  <si>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</si>
  <si>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</si>
  <si>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</si>
  <si>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</si>
  <si>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</si>
  <si>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</si>
  <si>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</si>
  <si>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</si>
  <si>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</si>
  <si>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</si>
  <si>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</si>
  <si>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</si>
  <si>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</si>
  <si>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</si>
  <si>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</si>
  <si>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</si>
  <si>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</si>
  <si>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</si>
  <si>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</si>
  <si>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</si>
  <si>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</si>
  <si>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</si>
  <si>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</si>
  <si>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</si>
  <si>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</si>
  <si>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</si>
  <si>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</si>
  <si>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</si>
  <si>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</si>
  <si>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</si>
  <si>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</si>
  <si>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</si>
  <si>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</si>
  <si>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</si>
  <si>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</si>
  <si>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</si>
  <si>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</si>
  <si>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</si>
  <si>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</si>
  <si>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</si>
  <si>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</si>
  <si>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</si>
  <si>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</si>
  <si>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</si>
  <si>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</si>
  <si>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</si>
  <si>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</si>
  <si>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</si>
  <si>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</si>
  <si>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</si>
  <si>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</si>
  <si>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</si>
  <si>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</si>
  <si>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</si>
  <si>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</si>
  <si>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</si>
  <si>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</si>
  <si>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</si>
  <si>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</si>
  <si>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</si>
  <si>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</si>
  <si>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</si>
  <si>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</si>
  <si>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</si>
  <si>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</si>
  <si>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</si>
  <si>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</si>
  <si>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</si>
  <si>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</si>
  <si>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</si>
  <si>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</si>
  <si>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</si>
  <si>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</si>
  <si>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</si>
  <si>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</si>
  <si>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</si>
  <si>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</si>
  <si>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</si>
  <si>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</si>
  <si>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</si>
  <si>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</si>
  <si>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</si>
  <si>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</si>
  <si>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</si>
  <si>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</si>
  <si>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</si>
  <si>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</si>
  <si>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</si>
  <si>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</si>
  <si>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</si>
  <si>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</si>
  <si>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</si>
  <si>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</si>
  <si>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</si>
  <si>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</si>
  <si>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</si>
  <si>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</si>
  <si>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</si>
  <si>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</si>
  <si>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</si>
  <si>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</si>
  <si>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</si>
  <si>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</si>
  <si>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</si>
  <si>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</si>
  <si>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</si>
  <si>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</si>
  <si>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</si>
  <si>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</si>
  <si>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</si>
  <si>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</si>
  <si>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</si>
  <si>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</si>
  <si>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</si>
  <si>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</si>
  <si>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</si>
  <si>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</si>
  <si>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</si>
  <si>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</si>
  <si>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</si>
  <si>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</si>
  <si>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</si>
  <si>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</si>
  <si>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</si>
  <si>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</si>
  <si>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</si>
  <si>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</si>
  <si>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</si>
  <si>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</si>
  <si>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</si>
  <si>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</si>
  <si>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</si>
  <si>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</si>
  <si>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</si>
  <si>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</si>
  <si>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</si>
  <si>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</si>
  <si>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</si>
  <si>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</si>
  <si>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</si>
  <si>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</si>
  <si>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</si>
  <si>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</si>
  <si>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</si>
  <si>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</si>
  <si>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</si>
  <si>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</si>
  <si>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</si>
  <si>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</si>
  <si>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</si>
  <si>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</si>
  <si>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</si>
  <si>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</si>
  <si>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</si>
  <si>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</si>
  <si>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</si>
  <si>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</si>
  <si>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</si>
  <si>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</si>
  <si>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</si>
  <si>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</si>
  <si>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</si>
  <si>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</si>
  <si>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</si>
  <si>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</si>
  <si>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</si>
  <si>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</si>
  <si>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</si>
  <si>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</si>
  <si>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</si>
  <si>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</si>
  <si>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</si>
  <si>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</si>
  <si>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</si>
  <si>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</si>
  <si>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</si>
  <si>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</si>
  <si>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</si>
  <si>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</si>
  <si>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</si>
  <si>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</si>
  <si>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</si>
  <si>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</si>
  <si>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</si>
  <si>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</si>
  <si>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</si>
  <si>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</si>
  <si>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</si>
  <si>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</si>
  <si>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</si>
  <si>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</si>
  <si>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</si>
  <si>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</si>
  <si>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</si>
  <si>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</si>
  <si>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</si>
  <si>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</si>
  <si>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</si>
  <si>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</si>
  <si>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</si>
  <si>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</si>
  <si>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</si>
  <si>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</si>
  <si>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</si>
  <si>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</si>
  <si>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</si>
  <si>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</si>
  <si>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</si>
  <si>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</si>
  <si>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</si>
  <si>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</si>
  <si>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</si>
  <si>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</si>
  <si>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</si>
  <si>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</si>
  <si>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</si>
  <si>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</si>
  <si>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</si>
  <si>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</si>
  <si>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</si>
  <si>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</si>
  <si>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</si>
  <si>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</si>
  <si>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</si>
  <si>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</si>
  <si>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</si>
  <si>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</si>
  <si>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</si>
  <si>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</si>
  <si>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</si>
  <si>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</si>
  <si>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</si>
  <si>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</si>
  <si>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</si>
  <si>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</si>
  <si>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</si>
  <si>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</si>
  <si>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</si>
  <si>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</si>
  <si>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</si>
  <si>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</si>
  <si>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</si>
  <si>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</si>
  <si>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</si>
  <si>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</si>
  <si>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</si>
  <si>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</si>
  <si>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</si>
  <si>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</si>
  <si>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</si>
  <si>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</si>
  <si>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</si>
  <si>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</si>
  <si>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</si>
  <si>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</si>
  <si>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</si>
  <si>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</si>
  <si>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</si>
  <si>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</si>
  <si>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</si>
  <si>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</si>
  <si>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</si>
  <si>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</si>
  <si>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</si>
  <si>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</si>
  <si>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</si>
  <si>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</si>
  <si>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</si>
  <si>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</si>
  <si>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</si>
  <si>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</si>
  <si>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</si>
  <si>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</si>
  <si>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</si>
  <si>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</si>
  <si>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</si>
  <si>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</si>
  <si>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</si>
  <si>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</si>
  <si>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</si>
  <si>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</si>
  <si>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</si>
  <si>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</si>
  <si>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</si>
  <si>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</si>
  <si>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</si>
  <si>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</si>
  <si>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</si>
  <si>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</si>
  <si>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</si>
  <si>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</si>
  <si>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</si>
  <si>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</si>
  <si>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</si>
  <si>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</si>
  <si>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</si>
  <si>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</si>
  <si>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</si>
  <si>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</si>
  <si>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</si>
  <si>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</si>
  <si>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</si>
  <si>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</si>
  <si>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</si>
  <si>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</si>
  <si>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</si>
  <si>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</si>
  <si>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</si>
  <si>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</si>
  <si>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</si>
  <si>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</si>
  <si>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</si>
  <si>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</si>
  <si>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</si>
  <si>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</si>
  <si>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</si>
  <si>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</si>
  <si>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</si>
  <si>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</si>
  <si>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</si>
  <si>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</si>
  <si>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</si>
  <si>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</si>
  <si>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</si>
  <si>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</si>
  <si>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</si>
  <si>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</si>
  <si>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</si>
  <si>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</si>
  <si>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</si>
  <si>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</si>
  <si>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</si>
  <si>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</si>
  <si>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</si>
  <si>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</si>
  <si>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</si>
  <si>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</si>
  <si>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</si>
  <si>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</si>
  <si>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</si>
  <si>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</si>
  <si>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</si>
  <si>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</si>
  <si>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</si>
  <si>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</si>
  <si>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</si>
  <si>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</si>
  <si>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</si>
  <si>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</si>
  <si>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</si>
  <si>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</si>
  <si>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</si>
  <si>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</si>
  <si>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</si>
  <si>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</si>
  <si>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</si>
  <si>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</si>
  <si>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</si>
  <si>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</si>
  <si>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</si>
  <si>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</si>
  <si>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</si>
  <si>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</si>
  <si>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</si>
  <si>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</si>
  <si>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</si>
  <si>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</si>
  <si>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</si>
  <si>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</si>
  <si>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</si>
  <si>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</si>
  <si>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</si>
  <si>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</si>
  <si>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</si>
  <si>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</si>
  <si>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</si>
  <si>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</si>
  <si>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</si>
  <si>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</si>
  <si>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</si>
  <si>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</si>
  <si>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</si>
  <si>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</si>
  <si>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</si>
  <si>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</si>
  <si>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</si>
  <si>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</si>
  <si>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</si>
  <si>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</si>
  <si>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</si>
  <si>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</si>
  <si>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</si>
  <si>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</si>
  <si>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</si>
  <si>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</si>
  <si>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</si>
  <si>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</si>
  <si>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</si>
  <si>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</si>
  <si>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</si>
  <si>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</si>
  <si>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</si>
  <si>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</si>
  <si>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</si>
  <si>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</si>
  <si>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</si>
  <si>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</si>
  <si>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</si>
  <si>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</si>
  <si>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</si>
  <si>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</si>
  <si>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</si>
  <si>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</si>
  <si>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</si>
  <si>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</si>
  <si>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</si>
  <si>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</si>
  <si>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</si>
  <si>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</si>
  <si>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</si>
  <si>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</si>
  <si>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</si>
  <si>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</si>
  <si>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</si>
  <si>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</si>
  <si>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</si>
  <si>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</si>
  <si>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</si>
  <si>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</si>
  <si>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</si>
  <si>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</si>
  <si>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</si>
  <si>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</si>
  <si>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</si>
  <si>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</si>
  <si>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</si>
  <si>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</si>
  <si>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</si>
  <si>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</si>
  <si>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</si>
  <si>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</si>
  <si>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</si>
  <si>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</si>
  <si>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</si>
  <si>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</si>
  <si>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</si>
  <si>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</si>
  <si>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</si>
  <si>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</si>
  <si>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</si>
  <si>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</si>
  <si>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</si>
  <si>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</si>
  <si>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</si>
  <si>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</si>
  <si>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</si>
  <si>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</si>
  <si>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</si>
  <si>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</si>
  <si>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</si>
  <si>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</si>
  <si>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</si>
  <si>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</si>
  <si>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</si>
  <si>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</si>
  <si>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</si>
  <si>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</si>
  <si>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</si>
  <si>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</si>
  <si>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</si>
  <si>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</si>
  <si>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</si>
  <si>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</si>
  <si>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</si>
  <si>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</si>
  <si>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</si>
  <si>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</si>
  <si>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</si>
  <si>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</si>
  <si>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</si>
  <si>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</si>
  <si>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</si>
  <si>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</si>
  <si>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</si>
  <si>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</si>
  <si>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</si>
  <si>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</si>
  <si>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</si>
  <si>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</si>
  <si>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</si>
  <si>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</si>
  <si>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</si>
  <si>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</si>
  <si>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</si>
  <si>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</si>
  <si>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</si>
  <si>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</si>
  <si>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</si>
  <si>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</si>
  <si>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</si>
  <si>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</si>
  <si>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</si>
  <si>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</si>
  <si>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</si>
  <si>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</si>
  <si>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</si>
  <si>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</si>
  <si>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</si>
  <si>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</si>
  <si>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</si>
  <si>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</si>
  <si>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</si>
  <si>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</si>
  <si>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</si>
  <si>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</si>
  <si>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</si>
  <si>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</si>
  <si>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</si>
  <si>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</si>
  <si>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</si>
  <si>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</si>
  <si>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</si>
  <si>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</si>
  <si>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</si>
  <si>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</si>
  <si>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</si>
  <si>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</si>
  <si>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</si>
  <si>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</si>
  <si>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</si>
  <si>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</si>
  <si>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</si>
  <si>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</si>
  <si>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</si>
  <si>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</si>
  <si>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</si>
  <si>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</si>
  <si>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</si>
  <si>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</si>
  <si>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</si>
  <si>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</si>
  <si>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</si>
  <si>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</si>
  <si>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</si>
  <si>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</si>
  <si>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</si>
  <si>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</si>
  <si>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</si>
  <si>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</si>
  <si>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</si>
  <si>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</si>
  <si>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</si>
  <si>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</si>
  <si>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</si>
  <si>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</si>
  <si>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</si>
  <si>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</si>
  <si>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</si>
  <si>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</si>
  <si>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</si>
  <si>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</si>
  <si>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</si>
  <si>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</si>
  <si>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</si>
  <si>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</si>
  <si>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</si>
  <si>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</si>
  <si>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</si>
  <si>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</si>
  <si>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</si>
  <si>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</si>
  <si>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</si>
  <si>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</si>
  <si>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</si>
  <si>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</si>
  <si>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</si>
  <si>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</si>
  <si>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</si>
  <si>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</si>
  <si>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</si>
  <si>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</si>
  <si>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</si>
  <si>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</si>
  <si>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</si>
  <si>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</si>
  <si>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</si>
  <si>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</si>
  <si>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</si>
  <si>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</si>
  <si>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</si>
  <si>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</si>
  <si>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</si>
  <si>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</si>
  <si>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</si>
  <si>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</si>
  <si>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</si>
  <si>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</si>
  <si>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</si>
  <si>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</si>
  <si>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</si>
  <si>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</si>
  <si>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</si>
  <si>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</si>
  <si>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</si>
  <si>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</si>
  <si>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</si>
  <si>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</si>
  <si>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</si>
  <si>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</si>
  <si>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</si>
  <si>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</si>
  <si>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</si>
  <si>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</si>
  <si>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</si>
  <si>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</si>
  <si>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</si>
  <si>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</si>
  <si>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</si>
  <si>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</si>
  <si>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</si>
  <si>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</si>
  <si>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</si>
  <si>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</si>
  <si>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</si>
  <si>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</si>
  <si>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</si>
  <si>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</si>
  <si>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</si>
  <si>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</si>
  <si>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</si>
  <si>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</si>
  <si>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</si>
  <si>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</si>
  <si>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</si>
  <si>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</si>
  <si>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</si>
  <si>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</si>
  <si>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</si>
  <si>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</si>
  <si>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</si>
  <si>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</si>
  <si>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</si>
  <si>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</si>
  <si>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</si>
  <si>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</si>
  <si>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</si>
  <si>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</si>
  <si>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</si>
  <si>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</si>
  <si>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</si>
  <si>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</si>
  <si>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</si>
  <si>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</si>
  <si>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</si>
  <si>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</si>
  <si>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</si>
  <si>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</si>
  <si>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</si>
  <si>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</si>
  <si>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</si>
  <si>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</si>
  <si>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</si>
  <si>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</si>
  <si>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</si>
  <si>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</si>
  <si>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</si>
  <si>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</si>
  <si>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</si>
  <si>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</si>
  <si>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</si>
  <si>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</si>
  <si>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</si>
  <si>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</si>
  <si>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</si>
  <si>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</si>
  <si>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</si>
  <si>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</si>
  <si>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</si>
  <si>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</si>
  <si>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</si>
  <si>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</si>
  <si>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</si>
  <si>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</si>
  <si>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</si>
  <si>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</si>
  <si>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</si>
  <si>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</si>
  <si>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</si>
  <si>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</si>
  <si>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</si>
  <si>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</si>
  <si>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</si>
  <si>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</si>
  <si>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</si>
  <si>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</si>
  <si>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</si>
  <si>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</si>
  <si>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</si>
  <si>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</si>
  <si>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</si>
  <si>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</si>
  <si>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</si>
  <si>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</si>
  <si>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</si>
  <si>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</si>
  <si>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</si>
  <si>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</si>
  <si>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</si>
  <si>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</si>
  <si>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</si>
  <si>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</si>
  <si>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</si>
  <si>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</si>
  <si>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</si>
  <si>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</si>
  <si>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</si>
  <si>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</si>
  <si>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</si>
  <si>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</si>
  <si>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</si>
  <si>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</si>
  <si>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</si>
  <si>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</si>
  <si>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</si>
  <si>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</si>
  <si>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</si>
  <si>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</si>
  <si>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</si>
  <si>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</si>
  <si>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</si>
  <si>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</si>
  <si>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</si>
  <si>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</si>
  <si>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</si>
  <si>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</si>
  <si>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</si>
  <si>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</si>
  <si>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</si>
  <si>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</si>
  <si>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</si>
  <si>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</si>
  <si>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</si>
  <si>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</si>
  <si>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</si>
  <si>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</si>
  <si>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</si>
  <si>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</si>
  <si>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</si>
  <si>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</si>
  <si>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</si>
  <si>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</si>
  <si>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</si>
  <si>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</si>
  <si>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</si>
  <si>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</si>
  <si>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</si>
  <si>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</si>
  <si>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</si>
  <si>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</si>
  <si>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</si>
  <si>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</si>
  <si>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</si>
  <si>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</si>
  <si>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</si>
  <si>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</si>
  <si>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</si>
  <si>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</si>
  <si>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</si>
  <si>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</si>
  <si>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</si>
  <si>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</si>
  <si>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</si>
  <si>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</si>
  <si>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</si>
  <si>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</si>
  <si>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</si>
  <si>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</si>
  <si>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</si>
  <si>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</si>
  <si>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</si>
  <si>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</si>
  <si>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</si>
  <si>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</si>
  <si>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</si>
  <si>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</si>
  <si>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</si>
  <si>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</si>
  <si>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</si>
  <si>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</si>
  <si>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</si>
  <si>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</si>
  <si>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</si>
  <si>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</si>
  <si>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</si>
  <si>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</si>
  <si>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</si>
  <si>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</si>
  <si>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</si>
  <si>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</si>
  <si>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</si>
  <si>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</si>
  <si>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</si>
  <si>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</si>
  <si>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</si>
  <si>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</si>
  <si>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</si>
  <si>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</si>
  <si>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</si>
  <si>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</si>
  <si>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</si>
  <si>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</si>
  <si>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</si>
  <si>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</si>
  <si>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</si>
  <si>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</si>
  <si>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</si>
  <si>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</si>
  <si>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</si>
  <si>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</si>
  <si>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</si>
  <si>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</si>
  <si>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</si>
  <si>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</si>
  <si>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</si>
  <si>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</si>
  <si>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</si>
  <si>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</si>
  <si>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</si>
  <si>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</si>
  <si>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</si>
  <si>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</si>
  <si>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</si>
  <si>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</si>
  <si>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</si>
  <si>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</si>
  <si>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</si>
  <si>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</si>
  <si>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</si>
  <si>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</si>
  <si>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</si>
  <si>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</si>
  <si>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</si>
  <si>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</si>
  <si>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</si>
  <si>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</si>
  <si>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</si>
  <si>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</si>
  <si>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</si>
  <si>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</si>
  <si>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</si>
  <si>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</si>
  <si>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</si>
  <si>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</si>
  <si>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</si>
  <si>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</si>
  <si>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</si>
  <si>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</si>
  <si>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</si>
  <si>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</si>
  <si>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</si>
  <si>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</si>
  <si>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</si>
  <si>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</si>
  <si>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</si>
  <si>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</si>
  <si>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</si>
  <si>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</si>
  <si>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</si>
  <si>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</si>
  <si>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</si>
  <si>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</si>
  <si>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</si>
  <si>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</si>
  <si>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</si>
  <si>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</si>
  <si>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</si>
  <si>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</si>
  <si>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</si>
  <si>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</si>
  <si>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</si>
  <si>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</si>
  <si>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</si>
  <si>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</si>
  <si>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</si>
  <si>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</si>
  <si>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</si>
  <si>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</si>
  <si>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</si>
  <si>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</si>
  <si>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</si>
  <si>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</si>
  <si>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</si>
  <si>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</si>
  <si>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</si>
  <si>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</si>
  <si>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</si>
  <si>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</si>
  <si>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</si>
  <si>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</si>
  <si>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</si>
  <si>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</si>
  <si>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</si>
  <si>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</si>
  <si>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</si>
  <si>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</si>
  <si>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</si>
  <si>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</si>
  <si>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</si>
  <si>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</si>
  <si>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</si>
  <si>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</si>
  <si>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</si>
  <si>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</si>
  <si>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</si>
  <si>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</si>
  <si>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</si>
  <si>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</si>
  <si>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</si>
  <si>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</si>
  <si>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</si>
  <si>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</si>
  <si>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</si>
  <si>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</si>
  <si>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</si>
  <si>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</si>
  <si>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</si>
  <si>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</si>
  <si>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</si>
  <si>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</si>
  <si>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</si>
  <si>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</si>
  <si>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</si>
  <si>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</si>
  <si>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</si>
  <si>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</si>
  <si>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</si>
  <si>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</si>
  <si>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</si>
  <si>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</si>
  <si>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</si>
  <si>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</si>
  <si>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</si>
  <si>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</si>
  <si>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</si>
  <si>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</si>
  <si>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</si>
  <si>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</si>
  <si>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</si>
  <si>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</si>
  <si>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</si>
  <si>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</si>
  <si>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</si>
  <si>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</si>
  <si>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</si>
  <si>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</si>
  <si>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</si>
  <si>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</si>
  <si>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</si>
  <si>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</si>
  <si>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</si>
  <si>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</si>
  <si>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</si>
  <si>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</si>
  <si>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</si>
  <si>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</si>
  <si>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</si>
  <si>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</si>
  <si>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</si>
  <si>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</si>
  <si>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</si>
  <si>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</si>
  <si>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</si>
  <si>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</si>
  <si>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</si>
  <si>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</si>
  <si>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</si>
  <si>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</si>
  <si>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</si>
  <si>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</si>
  <si>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</si>
  <si>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</si>
  <si>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</si>
  <si>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</si>
  <si>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</si>
  <si>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</si>
  <si>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</si>
  <si>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</si>
  <si>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</si>
  <si>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</si>
  <si>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</si>
  <si>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</si>
  <si>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</si>
  <si>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</si>
  <si>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</si>
  <si>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</si>
  <si>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</si>
  <si>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</si>
  <si>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</si>
  <si>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</si>
  <si>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</si>
  <si>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</si>
  <si>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</si>
  <si>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</si>
  <si>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</si>
  <si>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</si>
  <si>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</si>
  <si>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</si>
  <si>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</si>
  <si>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</si>
  <si>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</si>
  <si>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</si>
  <si>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</si>
  <si>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</si>
  <si>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</si>
  <si>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</si>
  <si>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</si>
  <si>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</si>
  <si>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</si>
  <si>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</si>
  <si>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</si>
  <si>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</si>
  <si>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</si>
  <si>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</si>
  <si>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</si>
  <si>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</si>
  <si>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</si>
  <si>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</si>
  <si>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</si>
  <si>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</si>
  <si>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</si>
  <si>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</si>
  <si>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</si>
  <si>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</si>
  <si>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</si>
  <si>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</si>
  <si>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</si>
  <si>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</si>
  <si>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</si>
  <si>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</si>
  <si>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</si>
  <si>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</si>
  <si>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</si>
  <si>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</si>
  <si>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</si>
  <si>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</si>
  <si>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</si>
  <si>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</si>
  <si>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</si>
  <si>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</si>
  <si>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</si>
  <si>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</si>
  <si>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</si>
  <si>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</si>
  <si>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</si>
  <si>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</si>
  <si>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</si>
  <si>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</si>
  <si>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</si>
  <si>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</si>
  <si>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</si>
  <si>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</si>
  <si>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</si>
  <si>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</si>
  <si>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</si>
  <si>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</si>
  <si>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</si>
  <si>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</si>
  <si>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</si>
  <si>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</si>
  <si>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</si>
  <si>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</si>
  <si>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</si>
  <si>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</si>
  <si>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</si>
  <si>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</si>
  <si>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</si>
  <si>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</si>
  <si>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</si>
  <si>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</si>
  <si>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</si>
  <si>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</si>
  <si>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</si>
  <si>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</si>
  <si>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</si>
  <si>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</si>
  <si>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</si>
  <si>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</si>
  <si>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</si>
  <si>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</si>
  <si>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</si>
  <si>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</si>
  <si>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</si>
  <si>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</si>
  <si>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</si>
  <si>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</si>
  <si>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</si>
  <si>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</si>
  <si>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</si>
  <si>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</si>
  <si>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</si>
  <si>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</si>
  <si>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</si>
  <si>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</si>
  <si>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</si>
  <si>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</si>
  <si>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</si>
  <si>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</si>
  <si>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</si>
  <si>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</si>
  <si>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</si>
  <si>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</si>
  <si>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</si>
  <si>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</si>
  <si>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</si>
  <si>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</si>
  <si>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</si>
  <si>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</si>
  <si>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</si>
  <si>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</si>
  <si>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</si>
  <si>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</si>
  <si>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</si>
  <si>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</si>
  <si>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</si>
  <si>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</si>
  <si>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</si>
  <si>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</si>
  <si>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</si>
  <si>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</si>
  <si>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</si>
  <si>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</si>
  <si>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</si>
  <si>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</si>
  <si>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</si>
  <si>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</si>
  <si>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</si>
  <si>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</si>
  <si>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</si>
  <si>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</si>
  <si>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</si>
  <si>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</si>
  <si>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</si>
  <si>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</si>
  <si>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</si>
  <si>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</si>
  <si>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</si>
  <si>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</si>
  <si>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</si>
  <si>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</si>
  <si>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</si>
  <si>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</si>
  <si>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</si>
  <si>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</si>
  <si>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</si>
  <si>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</si>
  <si>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</si>
  <si>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</si>
  <si>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</si>
  <si>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</si>
  <si>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</si>
  <si>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</si>
  <si>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</si>
  <si>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</si>
  <si>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</si>
  <si>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</si>
  <si>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</si>
  <si>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</si>
  <si>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</si>
  <si>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</si>
  <si>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</si>
  <si>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</si>
  <si>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</si>
  <si>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</si>
  <si>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</si>
  <si>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</si>
  <si>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</si>
  <si>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</si>
  <si>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</si>
  <si>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</si>
  <si>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</si>
  <si>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</si>
  <si>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</si>
  <si>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</si>
  <si>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</si>
  <si>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</si>
  <si>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</si>
  <si>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</si>
  <si>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</si>
  <si>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</si>
  <si>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</si>
  <si>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</si>
  <si>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</si>
  <si>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</si>
  <si>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</si>
  <si>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</si>
  <si>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</si>
  <si>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</si>
  <si>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</si>
  <si>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</si>
  <si>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</si>
  <si>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</si>
  <si>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</si>
  <si>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</si>
  <si>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</si>
  <si>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</si>
  <si>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</si>
  <si>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</si>
  <si>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</si>
  <si>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</si>
  <si>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</si>
  <si>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</si>
  <si>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</si>
  <si>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</si>
  <si>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</si>
  <si>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</si>
  <si>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</si>
  <si>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</si>
  <si>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</si>
  <si>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</si>
  <si>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</si>
  <si>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</si>
  <si>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</si>
  <si>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</si>
  <si>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</si>
  <si>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</si>
  <si>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</si>
  <si>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</si>
  <si>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</si>
  <si>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</si>
  <si>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</si>
  <si>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</si>
  <si>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</si>
  <si>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</si>
  <si>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</si>
  <si>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</si>
  <si>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</si>
  <si>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</si>
  <si>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</si>
  <si>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</si>
  <si>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</si>
  <si>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</si>
  <si>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</si>
  <si>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</si>
  <si>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</si>
  <si>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</si>
  <si>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</si>
  <si>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</si>
  <si>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</si>
  <si>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</si>
  <si>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</si>
  <si>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</si>
  <si>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</si>
  <si>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</si>
  <si>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</si>
  <si>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</si>
  <si>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</si>
  <si>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</si>
  <si>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</si>
  <si>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</si>
  <si>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</si>
  <si>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</si>
  <si>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</si>
  <si>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</si>
  <si>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</si>
  <si>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</si>
  <si>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</si>
  <si>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</si>
  <si>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</si>
  <si>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</si>
  <si>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</si>
  <si>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</si>
  <si>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</si>
  <si>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</si>
  <si>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</si>
  <si>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</si>
  <si>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</si>
  <si>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</si>
  <si>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</si>
  <si>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</si>
  <si>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</si>
  <si>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</si>
  <si>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</si>
  <si>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</si>
  <si>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</si>
  <si>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</si>
  <si>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</si>
  <si>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</si>
  <si>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</si>
  <si>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</si>
  <si>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</si>
  <si>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</si>
  <si>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</si>
  <si>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</si>
  <si>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</si>
  <si>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</si>
  <si>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</si>
  <si>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</si>
  <si>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</si>
  <si>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</si>
  <si>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</si>
  <si>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</si>
  <si>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</si>
  <si>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</si>
  <si>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</si>
  <si>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</si>
  <si>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</si>
  <si>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</si>
  <si>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</si>
  <si>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</si>
  <si>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</si>
  <si>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</si>
  <si>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</si>
  <si>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</si>
  <si>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</si>
  <si>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</si>
  <si>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</si>
  <si>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</si>
  <si>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</si>
  <si>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</si>
  <si>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</si>
  <si>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</si>
  <si>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</si>
  <si>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</si>
  <si>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</si>
  <si>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</si>
  <si>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</si>
  <si>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</si>
  <si>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</si>
  <si>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</si>
  <si>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</si>
  <si>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</si>
  <si>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</si>
  <si>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</si>
  <si>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</si>
  <si>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</si>
  <si>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</si>
  <si>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</si>
  <si>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</si>
  <si>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</si>
  <si>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</si>
  <si>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</si>
  <si>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</si>
  <si>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</si>
  <si>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</si>
  <si>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</si>
  <si>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</si>
  <si>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</si>
  <si>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</si>
  <si>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</si>
  <si>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</si>
  <si>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</si>
  <si>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</si>
  <si>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</si>
  <si>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</si>
  <si>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</si>
  <si>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</si>
  <si>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</si>
  <si>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</si>
  <si>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</si>
  <si>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</si>
  <si>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</si>
  <si>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</si>
  <si>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</si>
  <si>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</si>
  <si>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</si>
  <si>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</si>
  <si>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</si>
  <si>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</si>
  <si>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</si>
  <si>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</si>
  <si>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</si>
  <si>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</si>
  <si>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</si>
  <si>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</si>
  <si>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</si>
  <si>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</si>
  <si>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</si>
  <si>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</si>
  <si>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</si>
  <si>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</si>
  <si>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</si>
  <si>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</si>
  <si>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</si>
  <si>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</si>
  <si>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</si>
  <si>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</si>
  <si>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</si>
  <si>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</si>
  <si>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</si>
  <si>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</si>
  <si>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</si>
  <si>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</si>
  <si>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</si>
  <si>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</si>
  <si>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</si>
  <si>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</si>
  <si>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</si>
  <si>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</si>
  <si>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</si>
  <si>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</si>
  <si>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</si>
  <si>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</si>
  <si>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</si>
  <si>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</si>
  <si>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</si>
  <si>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</si>
  <si>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</si>
  <si>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</si>
  <si>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</si>
  <si>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</si>
  <si>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</si>
  <si>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</si>
  <si>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</si>
  <si>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</si>
  <si>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</si>
  <si>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</si>
  <si>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</si>
  <si>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</si>
  <si>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</si>
  <si>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</si>
  <si>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</si>
  <si>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</si>
  <si>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</si>
  <si>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</si>
  <si>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</si>
  <si>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</si>
  <si>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</si>
  <si>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</si>
  <si>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</si>
  <si>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</si>
  <si>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</si>
  <si>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</si>
  <si>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</si>
  <si>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</si>
  <si>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</si>
  <si>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</si>
  <si>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</si>
  <si>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</si>
  <si>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</si>
  <si>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</si>
  <si>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</si>
  <si>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</si>
  <si>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</si>
  <si>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</si>
  <si>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</si>
  <si>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</si>
  <si>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</si>
  <si>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</si>
  <si>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</si>
  <si>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</si>
  <si>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</si>
  <si>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</si>
  <si>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</si>
  <si>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</si>
  <si>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</si>
  <si>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</si>
  <si>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</si>
  <si>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</si>
  <si>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</si>
  <si>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</si>
  <si>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</si>
  <si>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</si>
  <si>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</si>
  <si>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</si>
  <si>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</si>
  <si>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</si>
  <si>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</si>
  <si>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</si>
  <si>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</si>
  <si>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</si>
  <si>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</si>
  <si>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</si>
  <si>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</si>
  <si>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</si>
  <si>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</si>
  <si>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</si>
  <si>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</si>
  <si>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</si>
  <si>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</si>
  <si>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</si>
  <si>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</si>
  <si>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</si>
  <si>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</si>
  <si>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</si>
  <si>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</si>
  <si>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</si>
  <si>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</si>
  <si>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</si>
  <si>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</si>
  <si>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</si>
  <si>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</si>
  <si>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</si>
  <si>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</si>
  <si>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</si>
  <si>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</si>
  <si>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</si>
  <si>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</si>
  <si>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</si>
  <si>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</si>
  <si>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</si>
  <si>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</si>
  <si>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</si>
  <si>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</si>
  <si>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</si>
  <si>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</si>
  <si>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</si>
  <si>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</si>
  <si>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</si>
  <si>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</si>
  <si>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</si>
  <si>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</si>
  <si>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</si>
  <si>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</si>
  <si>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</si>
  <si>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</si>
  <si>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</si>
  <si>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</si>
  <si>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</si>
  <si>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</si>
  <si>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</si>
  <si>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</si>
  <si>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</si>
  <si>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</si>
  <si>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</si>
  <si>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</si>
  <si>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</si>
  <si>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</si>
  <si>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</si>
  <si>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</si>
  <si>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</si>
  <si>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</si>
  <si>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</si>
  <si>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</si>
  <si>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</si>
  <si>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</si>
  <si>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</si>
  <si>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</si>
  <si>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</si>
  <si>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</si>
  <si>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</si>
  <si>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</si>
  <si>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</si>
  <si>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</si>
  <si>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</si>
  <si>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</si>
  <si>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</si>
  <si>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</si>
  <si>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</si>
  <si>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</si>
  <si>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</si>
  <si>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</si>
  <si>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</si>
  <si>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</si>
  <si>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</si>
  <si>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</si>
  <si>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</si>
  <si>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</si>
  <si>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</si>
  <si>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</si>
  <si>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</si>
  <si>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</si>
  <si>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</si>
  <si>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</si>
  <si>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</si>
  <si>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</si>
  <si>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</si>
  <si>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</si>
  <si>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</si>
  <si>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</si>
  <si>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</si>
  <si>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</si>
  <si>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</si>
  <si>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</si>
  <si>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</si>
  <si>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</si>
  <si>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</si>
  <si>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</si>
  <si>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</si>
  <si>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</si>
  <si>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</si>
  <si>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</si>
  <si>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</si>
  <si>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</si>
  <si>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</si>
  <si>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</si>
  <si>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</si>
  <si>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</si>
  <si>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</si>
  <si>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</si>
  <si>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</si>
  <si>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</si>
  <si>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</si>
  <si>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</si>
  <si>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</si>
  <si>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</si>
  <si>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</si>
  <si>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</si>
  <si>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</si>
  <si>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</si>
  <si>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</si>
  <si>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</si>
  <si>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</si>
  <si>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</si>
  <si>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</si>
  <si>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</si>
  <si>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</si>
  <si>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</si>
  <si>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</si>
  <si>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</si>
  <si>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</si>
  <si>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</si>
  <si>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</si>
  <si>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</si>
  <si>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</si>
  <si>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</si>
  <si>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</si>
  <si>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</si>
  <si>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</si>
  <si>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</si>
  <si>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</si>
  <si>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</si>
  <si>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</si>
  <si>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</si>
  <si>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</si>
  <si>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</si>
  <si>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</si>
  <si>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</si>
  <si>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</si>
  <si>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</si>
  <si>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</si>
  <si>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</si>
  <si>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</si>
  <si>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</si>
  <si>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</si>
  <si>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</si>
  <si>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</si>
  <si>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</si>
  <si>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</si>
  <si>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</si>
  <si>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</si>
  <si>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</si>
  <si>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</si>
  <si>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</si>
  <si>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</si>
  <si>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</si>
  <si>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</si>
  <si>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</si>
  <si>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</si>
  <si>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</si>
  <si>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</si>
  <si>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</si>
  <si>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</si>
  <si>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</si>
  <si>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</si>
  <si>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</si>
  <si>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</si>
  <si>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</si>
  <si>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</si>
  <si>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</si>
  <si>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</si>
  <si>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</si>
  <si>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</si>
  <si>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</si>
  <si>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</si>
  <si>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</si>
  <si>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</si>
  <si>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</si>
  <si>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</si>
  <si>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</si>
  <si>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</si>
  <si>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</si>
  <si>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</si>
  <si>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</si>
  <si>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</si>
  <si>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</si>
  <si>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</si>
  <si>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</si>
  <si>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</si>
  <si>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</si>
  <si>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</si>
  <si>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</si>
  <si>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</si>
  <si>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</si>
  <si>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</si>
  <si>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</si>
  <si>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</si>
  <si>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</si>
  <si>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</si>
  <si>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</si>
  <si>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</si>
  <si>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</si>
  <si>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</si>
  <si>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</si>
  <si>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</si>
  <si>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</si>
  <si>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</si>
  <si>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</si>
  <si>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</si>
  <si>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</si>
  <si>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</si>
  <si>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</si>
  <si>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</si>
  <si>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</si>
  <si>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</si>
  <si>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</si>
  <si>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</si>
  <si>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</si>
  <si>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</si>
  <si>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</si>
  <si>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</si>
  <si>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</si>
  <si>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</si>
  <si>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</si>
  <si>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</si>
  <si>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</si>
  <si>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</si>
  <si>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</si>
  <si>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</si>
  <si>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</si>
  <si>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</si>
  <si>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</si>
  <si>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</si>
  <si>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</si>
  <si>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</si>
  <si>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</si>
  <si>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</si>
  <si>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</si>
  <si>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</si>
  <si>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</si>
  <si>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</si>
  <si>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</si>
  <si>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</si>
  <si>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</si>
  <si>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</si>
  <si>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</si>
  <si>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</si>
  <si>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</si>
  <si>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</si>
  <si>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</si>
  <si>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</si>
  <si>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</si>
  <si>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</si>
  <si>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</si>
  <si>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</si>
  <si>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</si>
  <si>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</si>
  <si>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</si>
  <si>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</si>
  <si>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</si>
  <si>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</si>
  <si>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</si>
  <si>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</si>
  <si>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</si>
  <si>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</si>
  <si>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</si>
  <si>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</si>
  <si>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</si>
  <si>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</si>
  <si>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</si>
  <si>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</si>
  <si>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</si>
  <si>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</si>
  <si>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</si>
  <si>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</si>
  <si>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</si>
  <si>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</si>
  <si>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</si>
  <si>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</si>
  <si>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</si>
  <si>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</si>
  <si>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</si>
  <si>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</si>
  <si>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</si>
  <si>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</si>
  <si>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</si>
  <si>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</si>
  <si>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</si>
  <si>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</si>
  <si>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</si>
  <si>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</si>
  <si>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</si>
  <si>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</si>
  <si>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</si>
  <si>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</si>
  <si>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</si>
  <si>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</si>
  <si>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</si>
  <si>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</si>
  <si>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</si>
  <si>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</si>
  <si>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</si>
  <si>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</si>
  <si>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</si>
  <si>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</si>
  <si>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</si>
  <si>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</si>
  <si>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</si>
  <si>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</si>
  <si>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</si>
  <si>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</si>
  <si>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</si>
  <si>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</si>
  <si>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</si>
  <si>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</si>
  <si>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</si>
  <si>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</si>
  <si>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</si>
  <si>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</si>
  <si>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</si>
  <si>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</si>
  <si>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</si>
  <si>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</si>
  <si>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</si>
  <si>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</si>
  <si>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</si>
  <si>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</si>
  <si>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</si>
  <si>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</si>
  <si>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</si>
  <si>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</si>
  <si>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</si>
  <si>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</si>
  <si>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</si>
  <si>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</si>
  <si>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</si>
  <si>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</si>
  <si>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</si>
  <si>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</si>
  <si>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</si>
  <si>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</si>
  <si>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</si>
  <si>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</si>
  <si>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</si>
  <si>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</si>
  <si>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</si>
  <si>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</si>
  <si>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</si>
  <si>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</si>
  <si>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</si>
  <si>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</si>
  <si>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</si>
  <si>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</si>
  <si>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</si>
  <si>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</si>
  <si>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</si>
  <si>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</si>
  <si>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</si>
  <si>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</si>
  <si>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</si>
  <si>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</si>
  <si>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</si>
  <si>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</si>
  <si>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</si>
  <si>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</si>
  <si>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</si>
  <si>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</si>
  <si>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</si>
  <si>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</si>
  <si>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</si>
  <si>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</si>
  <si>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</si>
  <si>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</si>
  <si>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</si>
  <si>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</si>
  <si>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</si>
  <si>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</si>
  <si>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</si>
  <si>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</si>
  <si>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</si>
  <si>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</si>
  <si>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</si>
  <si>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</si>
  <si>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</si>
  <si>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</si>
  <si>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</si>
  <si>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</si>
  <si>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</si>
  <si>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</si>
  <si>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</si>
  <si>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</si>
  <si>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</si>
  <si>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</si>
  <si>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</si>
  <si>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</si>
  <si>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</si>
  <si>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</si>
  <si>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</si>
  <si>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</si>
  <si>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</si>
  <si>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</si>
  <si>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</si>
  <si>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</si>
  <si>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</si>
  <si>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</si>
  <si>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</si>
  <si>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</si>
  <si>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</si>
  <si>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</si>
  <si>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</si>
  <si>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</si>
  <si>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</si>
  <si>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</si>
  <si>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</si>
  <si>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</si>
  <si>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</si>
  <si>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</si>
  <si>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</si>
  <si>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</si>
  <si>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</si>
  <si>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</si>
  <si>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</si>
  <si>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</si>
  <si>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</si>
  <si>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</si>
  <si>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</si>
  <si>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</si>
  <si>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</si>
  <si>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</si>
  <si>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</si>
  <si>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</si>
  <si>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</si>
  <si>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</si>
  <si>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</si>
  <si>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</si>
  <si>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</si>
  <si>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</si>
  <si>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</si>
  <si>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</si>
  <si>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</si>
  <si>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</si>
  <si>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</si>
  <si>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</si>
  <si>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</si>
  <si>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</si>
  <si>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</si>
  <si>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</si>
  <si>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</si>
  <si>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</si>
  <si>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</si>
  <si>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</si>
  <si>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</si>
  <si>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</si>
  <si>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</si>
  <si>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</si>
  <si>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</si>
  <si>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</si>
  <si>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</si>
  <si>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</si>
  <si>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</si>
  <si>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</si>
  <si>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</si>
  <si>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</si>
  <si>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</si>
  <si>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</si>
  <si>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</si>
  <si>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</si>
  <si>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</si>
  <si>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</si>
  <si>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</si>
  <si>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</si>
  <si>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</si>
  <si>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</si>
  <si>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</si>
  <si>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</si>
  <si>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</si>
  <si>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</si>
  <si>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</si>
  <si>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</si>
  <si>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</si>
  <si>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</si>
  <si>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</si>
  <si>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</si>
  <si>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</si>
  <si>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</si>
  <si>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</si>
  <si>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</si>
  <si>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</si>
  <si>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</si>
  <si>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</si>
  <si>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</si>
  <si>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</si>
  <si>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</si>
  <si>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</si>
  <si>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</si>
  <si>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</si>
  <si>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</si>
  <si>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</si>
  <si>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</si>
  <si>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</si>
  <si>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</si>
  <si>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</si>
  <si>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</si>
  <si>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</si>
  <si>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</si>
  <si>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</si>
  <si>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</si>
  <si>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</si>
  <si>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</si>
  <si>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</si>
  <si>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</si>
  <si>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</si>
  <si>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</si>
  <si>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</si>
  <si>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</si>
  <si>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</si>
  <si>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</si>
  <si>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</si>
  <si>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</si>
  <si>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</si>
  <si>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</si>
  <si>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</si>
  <si>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</si>
  <si>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</si>
  <si>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</si>
  <si>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</si>
  <si>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</si>
  <si>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</si>
  <si>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</si>
  <si>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</si>
  <si>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</si>
  <si>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</si>
  <si>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</si>
  <si>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</si>
  <si>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</si>
  <si>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</si>
  <si>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</si>
  <si>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</si>
  <si>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</si>
  <si>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</si>
  <si>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</si>
  <si>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</si>
  <si>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</si>
  <si>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</si>
  <si>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</si>
  <si>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</si>
  <si>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</si>
  <si>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</si>
  <si>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</si>
  <si>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</si>
  <si>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</si>
  <si>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</si>
  <si>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</si>
  <si>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</si>
  <si>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</si>
  <si>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</si>
  <si>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</si>
  <si>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</si>
  <si>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</si>
  <si>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</si>
  <si>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</si>
  <si>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</si>
  <si>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</si>
  <si>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</si>
  <si>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</si>
  <si>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</si>
  <si>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</si>
  <si>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</si>
  <si>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</si>
  <si>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</si>
  <si>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</si>
  <si>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</si>
  <si>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</si>
  <si>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</si>
  <si>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</si>
  <si>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</si>
  <si>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</si>
  <si>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</si>
  <si>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</si>
  <si>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</si>
  <si>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</si>
  <si>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</si>
  <si>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</si>
  <si>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</si>
  <si>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</si>
  <si>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</si>
  <si>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</si>
  <si>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</si>
  <si>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</si>
  <si>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</si>
  <si>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</si>
  <si>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</si>
  <si>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</si>
  <si>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</si>
  <si>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</si>
  <si>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</si>
  <si>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</si>
  <si>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</si>
  <si>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</si>
  <si>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</si>
  <si>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</si>
  <si>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</si>
  <si>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</si>
  <si>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</si>
  <si>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</si>
  <si>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</si>
  <si>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</si>
  <si>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</si>
  <si>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</si>
  <si>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</si>
  <si>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</si>
  <si>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</si>
  <si>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</si>
  <si>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</si>
  <si>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</si>
  <si>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</si>
  <si>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</si>
  <si>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</si>
  <si>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</si>
  <si>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</si>
  <si>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</si>
  <si>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</si>
  <si>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</si>
  <si>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</si>
  <si>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</si>
  <si>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</si>
  <si>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</si>
  <si>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</si>
  <si>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</si>
  <si>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</si>
  <si>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</si>
  <si>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</si>
  <si>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</si>
  <si>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</si>
  <si>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</si>
  <si>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</si>
  <si>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</si>
  <si>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</si>
  <si>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</si>
  <si>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</si>
  <si>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</si>
  <si>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</si>
  <si>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</si>
  <si>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</si>
  <si>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</si>
  <si>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</si>
  <si>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</si>
  <si>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</si>
  <si>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</si>
  <si>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</si>
  <si>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</si>
  <si>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</si>
  <si>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</si>
  <si>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</si>
  <si>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</si>
  <si>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</si>
  <si>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</si>
  <si>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</si>
  <si>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</si>
  <si>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</si>
  <si>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</si>
  <si>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</si>
  <si>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</si>
  <si>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</si>
  <si>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</si>
  <si>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</si>
  <si>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</si>
  <si>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</si>
  <si>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</si>
  <si>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</si>
  <si>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</si>
  <si>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</si>
  <si>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</si>
  <si>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</si>
  <si>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</si>
  <si>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</si>
  <si>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</si>
  <si>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</si>
  <si>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</si>
  <si>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</si>
  <si>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</si>
  <si>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</si>
  <si>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</si>
  <si>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</si>
  <si>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</si>
  <si>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</si>
  <si>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</si>
  <si>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</si>
  <si>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</si>
  <si>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</si>
  <si>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</si>
  <si>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</si>
  <si>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</si>
  <si>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</si>
  <si>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</si>
  <si>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</si>
  <si>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</si>
  <si>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</si>
  <si>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</si>
  <si>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</si>
  <si>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</si>
  <si>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</si>
  <si>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</si>
  <si>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</si>
  <si>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</si>
  <si>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</si>
  <si>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</si>
  <si>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</si>
  <si>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</si>
  <si>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</si>
  <si>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</si>
  <si>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</si>
  <si>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</si>
  <si>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</si>
  <si>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</si>
  <si>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</si>
  <si>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</si>
  <si>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</si>
  <si>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</si>
  <si>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</si>
  <si>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</si>
  <si>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</si>
  <si>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</si>
  <si>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</si>
  <si>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</si>
  <si>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</si>
  <si>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</si>
  <si>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</si>
  <si>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</si>
  <si>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</si>
  <si>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</si>
  <si>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</si>
  <si>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</si>
  <si>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</si>
  <si>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</si>
  <si>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</si>
  <si>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</si>
  <si>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</si>
  <si>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</si>
  <si>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</si>
  <si>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</si>
  <si>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</si>
  <si>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</si>
  <si>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</si>
  <si>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</si>
  <si>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</si>
  <si>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</si>
  <si>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</si>
  <si>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</si>
  <si>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</si>
  <si>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</si>
  <si>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</si>
  <si>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</si>
  <si>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</si>
  <si>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</si>
  <si>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</si>
  <si>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</si>
  <si>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</si>
  <si>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</si>
  <si>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</si>
  <si>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</si>
  <si>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</si>
  <si>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</si>
  <si>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</si>
  <si>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</si>
  <si>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</si>
  <si>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</si>
  <si>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</si>
  <si>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</si>
  <si>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</si>
  <si>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</si>
  <si>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</si>
  <si>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</si>
  <si>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</si>
  <si>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</si>
  <si>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</si>
  <si>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</si>
  <si>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</si>
  <si>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</si>
  <si>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</si>
  <si>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</si>
  <si>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</si>
  <si>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</si>
  <si>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</si>
  <si>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</si>
  <si>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</si>
  <si>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</si>
  <si>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</si>
  <si>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</si>
  <si>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</si>
  <si>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</si>
  <si>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</si>
  <si>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</si>
  <si>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</si>
  <si>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</si>
  <si>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</si>
  <si>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</si>
  <si>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</si>
  <si>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</si>
  <si>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</si>
  <si>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</si>
  <si>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</si>
  <si>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</si>
  <si>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</si>
  <si>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</si>
  <si>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</si>
  <si>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</si>
  <si>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</si>
  <si>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</si>
  <si>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</si>
  <si>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</si>
  <si>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</si>
  <si>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</si>
  <si>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</si>
  <si>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</si>
  <si>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</si>
  <si>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</si>
  <si>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</si>
  <si>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</si>
  <si>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</si>
  <si>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</si>
  <si>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</si>
  <si>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</si>
  <si>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</si>
  <si>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</si>
  <si>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</si>
  <si>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</si>
  <si>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</si>
  <si>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</si>
  <si>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</si>
  <si>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</si>
  <si>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</si>
  <si>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</si>
  <si>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</si>
  <si>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</si>
  <si>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</si>
  <si>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</si>
  <si>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</si>
  <si>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</si>
  <si>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</si>
  <si>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</si>
  <si>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</si>
  <si>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</si>
  <si>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</si>
  <si>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</si>
  <si>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</si>
  <si>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</si>
  <si>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</si>
  <si>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</si>
  <si>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</si>
  <si>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</si>
  <si>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</si>
  <si>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</si>
  <si>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</si>
  <si>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</si>
  <si>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</si>
  <si>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</si>
  <si>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</si>
  <si>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</si>
  <si>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</si>
  <si>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</si>
  <si>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</si>
  <si>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</si>
  <si>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</si>
  <si>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</si>
  <si>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</si>
  <si>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</si>
  <si>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</si>
  <si>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</si>
  <si>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</si>
  <si>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</si>
  <si>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</si>
  <si>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</si>
  <si>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</si>
  <si>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</si>
  <si>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</si>
  <si>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</si>
  <si>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</si>
  <si>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</si>
  <si>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</si>
  <si>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</si>
  <si>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</si>
  <si>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</si>
  <si>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</si>
  <si>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</si>
  <si>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</si>
  <si>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</si>
  <si>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</si>
  <si>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</si>
  <si>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</si>
  <si>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</si>
  <si>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</si>
  <si>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</si>
  <si>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</si>
  <si>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</si>
  <si>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</si>
  <si>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</si>
  <si>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</si>
  <si>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</si>
  <si>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</si>
  <si>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</si>
  <si>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</si>
  <si>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</si>
  <si>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</si>
  <si>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</si>
  <si>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</si>
  <si>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</si>
  <si>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</si>
  <si>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</si>
  <si>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</si>
  <si>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</si>
  <si>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</si>
  <si>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</si>
  <si>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</si>
  <si>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</si>
  <si>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</si>
  <si>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</si>
  <si>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</si>
  <si>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</si>
  <si>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</si>
  <si>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</si>
  <si>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</si>
  <si>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</si>
  <si>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</si>
  <si>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</si>
  <si>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</si>
  <si>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</si>
  <si>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</si>
  <si>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</si>
  <si>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</si>
  <si>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</si>
  <si>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</si>
  <si>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</si>
  <si>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</si>
  <si>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</si>
  <si>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</si>
  <si>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</si>
  <si>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</si>
  <si>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</si>
  <si>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</si>
  <si>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</si>
  <si>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</si>
  <si>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</si>
  <si>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</si>
  <si>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</si>
  <si>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</si>
  <si>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</si>
  <si>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</si>
  <si>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</si>
  <si>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</si>
  <si>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</si>
  <si>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</si>
  <si>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</si>
  <si>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</si>
  <si>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</si>
  <si>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</si>
  <si>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</si>
  <si>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</si>
  <si>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</si>
  <si>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</si>
  <si>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</si>
  <si>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</si>
  <si>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</si>
  <si>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</si>
  <si>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</si>
  <si>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</si>
  <si>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</si>
  <si>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</si>
  <si>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</si>
  <si>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</si>
  <si>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</si>
  <si>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</si>
  <si>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</si>
  <si>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</si>
  <si>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</si>
  <si>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</si>
  <si>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</si>
  <si>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</si>
  <si>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</si>
  <si>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</si>
  <si>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</si>
  <si>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</si>
  <si>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</si>
  <si>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</si>
  <si>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</si>
  <si>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</si>
  <si>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</si>
  <si>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</si>
  <si>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</si>
  <si>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</si>
  <si>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</si>
  <si>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</si>
  <si>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</si>
  <si>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</si>
  <si>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</si>
  <si>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</si>
  <si>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</si>
  <si>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</si>
  <si>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</si>
  <si>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</si>
  <si>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</si>
  <si>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</si>
  <si>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</si>
  <si>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</si>
  <si>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</si>
  <si>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</si>
  <si>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</si>
  <si>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</si>
  <si>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</si>
  <si>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</si>
  <si>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</si>
  <si>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</si>
  <si>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</si>
  <si>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</si>
  <si>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</si>
  <si>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</si>
  <si>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</si>
  <si>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</si>
  <si>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</si>
  <si>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</si>
  <si>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</si>
  <si>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</si>
  <si>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</si>
  <si>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</si>
  <si>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</si>
  <si>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</si>
  <si>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</si>
  <si>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</si>
  <si>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</si>
  <si>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</si>
  <si>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</si>
  <si>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</si>
  <si>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</si>
  <si>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</si>
  <si>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</si>
  <si>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</si>
  <si>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</si>
  <si>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</si>
  <si>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</si>
  <si>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</si>
  <si>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</si>
  <si>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</si>
  <si>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</si>
  <si>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</si>
  <si>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</si>
  <si>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</si>
  <si>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</si>
  <si>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</si>
  <si>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</si>
  <si>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</si>
  <si>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</si>
  <si>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</si>
  <si>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</si>
  <si>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</si>
  <si>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</si>
  <si>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</si>
  <si>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</si>
  <si>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</si>
  <si>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</si>
  <si>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</si>
  <si>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</si>
  <si>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</si>
  <si>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</si>
  <si>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</si>
  <si>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</si>
  <si>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</si>
  <si>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</si>
  <si>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</si>
  <si>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</si>
  <si>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</si>
  <si>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</si>
  <si>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</si>
  <si>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</si>
  <si>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</si>
  <si>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</si>
  <si>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</si>
  <si>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</si>
  <si>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</si>
  <si>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</si>
  <si>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</si>
  <si>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</si>
  <si>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</si>
  <si>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</si>
  <si>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</si>
  <si>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</si>
  <si>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</si>
  <si>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</si>
  <si>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</si>
  <si>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</si>
  <si>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</si>
  <si>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</si>
  <si>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</si>
  <si>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</si>
  <si>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</si>
  <si>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</si>
  <si>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</si>
  <si>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</si>
  <si>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</si>
  <si>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</si>
  <si>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</si>
  <si>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</si>
  <si>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</si>
  <si>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</si>
  <si>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</si>
  <si>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</si>
  <si>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</si>
  <si>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</si>
  <si>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</si>
  <si>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</si>
  <si>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</si>
  <si>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</si>
  <si>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</si>
  <si>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</si>
  <si>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</si>
  <si>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</si>
  <si>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</si>
  <si>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</si>
  <si>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</si>
  <si>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</si>
  <si>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</si>
  <si>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</si>
  <si>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</si>
  <si>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</si>
  <si>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</si>
  <si>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</si>
  <si>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</si>
  <si>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</si>
  <si>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</si>
  <si>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</si>
  <si>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</si>
  <si>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</si>
  <si>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</si>
  <si>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</si>
  <si>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</si>
  <si>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</si>
  <si>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</si>
  <si>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</si>
  <si>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</si>
  <si>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</si>
  <si>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</si>
  <si>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</si>
  <si>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</si>
  <si>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</si>
  <si>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</si>
  <si>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</si>
  <si>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</si>
  <si>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</si>
  <si>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</si>
  <si>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</si>
  <si>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</si>
  <si>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</si>
  <si>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</si>
  <si>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</si>
  <si>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</si>
  <si>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</si>
  <si>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</si>
  <si>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</si>
  <si>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</si>
  <si>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</si>
  <si>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</si>
  <si>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</si>
  <si>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</si>
  <si>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</si>
  <si>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</si>
  <si>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</si>
  <si>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</si>
  <si>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</si>
  <si>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</si>
  <si>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</si>
  <si>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</si>
  <si>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</si>
  <si>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</si>
  <si>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</si>
  <si>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</si>
  <si>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</si>
  <si>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</si>
  <si>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</si>
  <si>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</si>
  <si>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</si>
  <si>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</si>
  <si>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</si>
  <si>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</si>
  <si>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</si>
  <si>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</si>
  <si>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</si>
  <si>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</si>
  <si>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</si>
  <si>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</si>
  <si>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</si>
  <si>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</si>
  <si>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</si>
  <si>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</si>
  <si>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</si>
  <si>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</si>
  <si>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</si>
  <si>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</si>
  <si>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</si>
  <si>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</si>
  <si>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</si>
  <si>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</si>
  <si>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</si>
  <si>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</si>
  <si>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</si>
  <si>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</si>
  <si>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</si>
  <si>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</si>
  <si>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</si>
  <si>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</si>
  <si>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</si>
  <si>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</si>
  <si>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</si>
  <si>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</si>
  <si>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</si>
  <si>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</si>
  <si>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</si>
  <si>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</si>
  <si>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</si>
  <si>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</si>
  <si>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</si>
  <si>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</si>
  <si>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</si>
  <si>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</si>
  <si>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</si>
  <si>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</si>
  <si>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</si>
  <si>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</si>
  <si>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</si>
  <si>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</si>
  <si>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</si>
  <si>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</si>
  <si>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</si>
  <si>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</si>
  <si>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</si>
  <si>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</si>
  <si>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</si>
  <si>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</si>
  <si>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</si>
  <si>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</si>
  <si>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</si>
  <si>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</si>
  <si>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</si>
  <si>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</si>
  <si>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</si>
  <si>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</si>
  <si>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</si>
  <si>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</si>
  <si>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</si>
  <si>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</si>
  <si>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</si>
  <si>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</si>
  <si>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</si>
  <si>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</si>
  <si>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</si>
  <si>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</si>
  <si>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</si>
  <si>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</si>
  <si>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</si>
  <si>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</si>
  <si>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</si>
  <si>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</si>
  <si>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</si>
  <si>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</si>
  <si>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</si>
  <si>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</si>
  <si>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</si>
  <si>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</si>
  <si>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</si>
  <si>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</si>
  <si>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</si>
  <si>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</si>
  <si>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</si>
  <si>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</si>
  <si>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</si>
  <si>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</si>
  <si>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</si>
  <si>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</si>
  <si>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</si>
  <si>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</si>
  <si>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</si>
  <si>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</si>
  <si>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</si>
  <si>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</si>
  <si>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</si>
  <si>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</si>
  <si>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</si>
  <si>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</si>
  <si>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</si>
  <si>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</si>
  <si>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</si>
  <si>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</si>
  <si>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</si>
  <si>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</si>
  <si>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</si>
  <si>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</si>
  <si>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</si>
  <si>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</si>
  <si>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</si>
  <si>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</si>
  <si>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</si>
  <si>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</si>
  <si>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</si>
  <si>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</si>
  <si>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</si>
  <si>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</si>
  <si>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</si>
  <si>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</si>
  <si>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</si>
  <si>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</si>
  <si>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</si>
  <si>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</si>
  <si>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</si>
  <si>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</si>
  <si>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</si>
  <si>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</si>
  <si>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</si>
  <si>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</si>
  <si>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</si>
  <si>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</si>
  <si>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</si>
  <si>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</si>
  <si>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</si>
  <si>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</si>
  <si>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</si>
  <si>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</si>
  <si>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</si>
  <si>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</si>
  <si>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</si>
  <si>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</si>
  <si>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</si>
  <si>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</si>
  <si>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</si>
  <si>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</si>
  <si>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</si>
  <si>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</si>
  <si>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</si>
  <si>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</si>
  <si>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</si>
  <si>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</si>
  <si>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</si>
  <si>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</si>
  <si>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</si>
  <si>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</si>
  <si>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</si>
  <si>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</si>
  <si>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</si>
  <si>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</si>
  <si>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</si>
  <si>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</si>
  <si>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</si>
  <si>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</si>
  <si>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</si>
  <si>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</si>
  <si>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</si>
  <si>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</si>
  <si>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</si>
  <si>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</si>
  <si>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</si>
  <si>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</si>
  <si>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</si>
  <si>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</si>
  <si>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</si>
  <si>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</si>
  <si>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</si>
  <si>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</si>
  <si>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</si>
  <si>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</si>
  <si>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</si>
  <si>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</si>
  <si>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</si>
  <si>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</si>
  <si>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</si>
  <si>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</si>
  <si>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</si>
  <si>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</si>
  <si>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</si>
  <si>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</si>
  <si>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</si>
  <si>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</si>
  <si>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</si>
  <si>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</si>
  <si>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</si>
  <si>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</si>
  <si>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</si>
  <si>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</si>
  <si>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</si>
  <si>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</si>
  <si>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</si>
  <si>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</si>
  <si>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</si>
  <si>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</si>
  <si>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</si>
  <si>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</si>
  <si>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</si>
  <si>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</si>
  <si>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</si>
  <si>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</si>
  <si>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</si>
  <si>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</si>
  <si>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</si>
  <si>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</si>
  <si>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</si>
  <si>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</si>
  <si>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</si>
  <si>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</si>
  <si>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</si>
  <si>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</si>
  <si>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</si>
  <si>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</si>
  <si>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</si>
  <si>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</si>
  <si>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</si>
  <si>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</si>
  <si>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</si>
  <si>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</si>
  <si>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</si>
  <si>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</si>
  <si>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</si>
  <si>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</si>
  <si>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</si>
  <si>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</si>
  <si>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</si>
  <si>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</si>
  <si>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</si>
  <si>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</si>
  <si>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</si>
  <si>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</si>
  <si>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</si>
  <si>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</si>
  <si>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</si>
  <si>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</si>
  <si>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</si>
  <si>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</si>
  <si>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</si>
  <si>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</si>
  <si>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</si>
  <si>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</si>
  <si>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</si>
  <si>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</si>
  <si>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</si>
  <si>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</si>
  <si>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</si>
  <si>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</si>
  <si>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</si>
  <si>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</si>
  <si>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</si>
  <si>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</si>
  <si>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</si>
  <si>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</si>
  <si>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</si>
  <si>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</si>
  <si>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</si>
  <si>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</si>
  <si>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</si>
  <si>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</si>
  <si>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</si>
  <si>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</si>
  <si>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</si>
  <si>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</si>
  <si>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</si>
  <si>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</si>
  <si>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</si>
  <si>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</si>
  <si>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</si>
  <si>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</si>
  <si>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</si>
  <si>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</si>
  <si>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</si>
  <si>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</si>
  <si>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</si>
  <si>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</si>
  <si>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</si>
  <si>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</si>
  <si>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</si>
  <si>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</si>
  <si>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</si>
  <si>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</si>
  <si>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</si>
  <si>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</si>
  <si>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</si>
  <si>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</si>
  <si>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</si>
  <si>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</si>
  <si>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</si>
  <si>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</si>
  <si>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</si>
  <si>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</si>
  <si>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</si>
  <si>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</si>
  <si>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</si>
  <si>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</si>
  <si>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</si>
  <si>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</si>
  <si>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</si>
  <si>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</si>
  <si>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</si>
  <si>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</si>
  <si>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</si>
  <si>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</si>
  <si>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</si>
  <si>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</si>
  <si>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</si>
  <si>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</si>
  <si>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</si>
  <si>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</si>
  <si>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</si>
  <si>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</si>
  <si>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</si>
  <si>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</si>
  <si>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</si>
  <si>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</si>
  <si>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</si>
  <si>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</si>
  <si>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</si>
  <si>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</si>
  <si>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</si>
  <si>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</si>
  <si>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</si>
  <si>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</si>
  <si>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</si>
  <si>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</si>
  <si>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</si>
  <si>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</si>
  <si>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</si>
  <si>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</si>
  <si>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</si>
  <si>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</si>
  <si>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</si>
  <si>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</si>
  <si>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</si>
  <si>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</si>
  <si>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</si>
  <si>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</si>
  <si>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</si>
  <si>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</si>
  <si>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</si>
  <si>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</si>
  <si>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</si>
  <si>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</si>
  <si>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</si>
  <si>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</si>
  <si>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</si>
  <si>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</si>
  <si>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</si>
  <si>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</si>
  <si>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</si>
  <si>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</si>
  <si>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</si>
  <si>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</si>
  <si>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</si>
  <si>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</si>
  <si>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</si>
  <si>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</si>
  <si>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</si>
  <si>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</si>
  <si>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</si>
  <si>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</si>
  <si>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</si>
  <si>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</si>
  <si>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</si>
  <si>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</si>
  <si>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</si>
  <si>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</si>
  <si>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</si>
  <si>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</si>
  <si>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</si>
  <si>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</si>
  <si>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</si>
  <si>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</si>
  <si>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</si>
  <si>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</si>
  <si>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</si>
  <si>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</si>
  <si>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</si>
  <si>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</si>
  <si>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</si>
  <si>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</si>
  <si>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</si>
  <si>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</si>
  <si>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</si>
  <si>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</si>
  <si>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</si>
  <si>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</si>
  <si>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</si>
  <si>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</si>
  <si>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</si>
  <si>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</si>
  <si>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</si>
  <si>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</si>
  <si>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</si>
  <si>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</si>
  <si>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</si>
  <si>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</si>
  <si>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</si>
  <si>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</si>
  <si>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</si>
  <si>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</si>
  <si>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</si>
  <si>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</si>
  <si>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</si>
  <si>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</si>
  <si>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</si>
  <si>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</si>
  <si>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</si>
  <si>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</si>
  <si>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</si>
  <si>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</si>
  <si>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</si>
  <si>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</si>
  <si>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</si>
  <si>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</si>
  <si>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</si>
  <si>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</si>
  <si>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</si>
  <si>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</si>
  <si>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</si>
  <si>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</si>
  <si>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</si>
  <si>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</si>
  <si>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</si>
  <si>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</si>
  <si>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</si>
  <si>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</si>
  <si>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</si>
  <si>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</si>
  <si>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</si>
  <si>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</si>
  <si>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</si>
  <si>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</si>
  <si>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</si>
  <si>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</si>
  <si>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</si>
  <si>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</si>
  <si>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</si>
  <si>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</si>
  <si>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</si>
  <si>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</si>
  <si>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</si>
  <si>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</si>
  <si>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</si>
  <si>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</si>
  <si>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</si>
  <si>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</si>
  <si>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</si>
  <si>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</si>
  <si>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</si>
  <si>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</si>
  <si>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</si>
  <si>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</si>
  <si>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</si>
  <si>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</si>
  <si>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</si>
  <si>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</si>
  <si>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</si>
  <si>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</si>
  <si>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</si>
  <si>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</si>
  <si>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</si>
  <si>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</si>
  <si>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</si>
  <si>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</si>
  <si>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</si>
  <si>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</si>
  <si>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</si>
  <si>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</si>
  <si>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</si>
  <si>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</si>
  <si>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</si>
  <si>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</si>
  <si>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</si>
  <si>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</si>
  <si>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</si>
  <si>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</si>
  <si>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</si>
  <si>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</si>
  <si>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</si>
  <si>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</si>
  <si>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</si>
  <si>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</si>
  <si>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</si>
  <si>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</si>
  <si>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</si>
  <si>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</si>
  <si>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</si>
  <si>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</si>
  <si>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</si>
  <si>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</si>
  <si>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</si>
  <si>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</si>
  <si>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</si>
  <si>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</si>
  <si>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</si>
  <si>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</si>
  <si>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</si>
  <si>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</si>
  <si>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</si>
  <si>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</si>
  <si>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</si>
  <si>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</si>
  <si>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</si>
  <si>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</si>
  <si>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</si>
  <si>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</si>
  <si>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</si>
  <si>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</si>
  <si>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</si>
  <si>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</si>
  <si>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</si>
  <si>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</si>
  <si>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</si>
  <si>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</si>
  <si>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</si>
  <si>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</si>
  <si>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</si>
  <si>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</si>
  <si>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</si>
  <si>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</si>
  <si>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</si>
  <si>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</si>
  <si>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</si>
  <si>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</si>
  <si>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</si>
  <si>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</si>
  <si>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</si>
  <si>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</si>
  <si>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</si>
  <si>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</si>
  <si>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</si>
  <si>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</si>
  <si>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</si>
  <si>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</si>
  <si>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</si>
  <si>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</si>
  <si>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</si>
  <si>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</si>
  <si>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</si>
  <si>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</si>
  <si>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</si>
  <si>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</si>
  <si>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</si>
  <si>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</si>
  <si>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</si>
  <si>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</si>
  <si>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</si>
  <si>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</si>
  <si>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</si>
  <si>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</si>
  <si>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</si>
  <si>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</si>
  <si>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</si>
  <si>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</si>
  <si>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</si>
  <si>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</si>
  <si>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</si>
  <si>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</si>
  <si>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</si>
  <si>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</si>
  <si>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</si>
  <si>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</si>
  <si>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</si>
  <si>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</si>
  <si>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</si>
  <si>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</si>
  <si>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</si>
  <si>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</si>
  <si>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</si>
  <si>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</si>
  <si>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</si>
  <si>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</si>
  <si>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</si>
  <si>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</si>
  <si>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</si>
  <si>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</si>
  <si>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</si>
  <si>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</si>
  <si>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</si>
  <si>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</si>
  <si>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</si>
  <si>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</si>
  <si>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</si>
  <si>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</si>
  <si>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</si>
  <si>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</si>
  <si>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</si>
  <si>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</si>
  <si>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</si>
  <si>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</si>
  <si>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</si>
  <si>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</si>
  <si>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</si>
  <si>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</si>
  <si>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</si>
  <si>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</si>
  <si>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</si>
  <si>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</si>
  <si>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</si>
  <si>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</si>
  <si>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</si>
  <si>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</si>
  <si>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</si>
  <si>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</si>
  <si>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</si>
  <si>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</si>
  <si>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</si>
  <si>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</si>
  <si>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</si>
  <si>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</si>
  <si>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</si>
  <si>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</si>
  <si>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</si>
  <si>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</si>
  <si>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</si>
  <si>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</si>
  <si>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</si>
  <si>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</si>
  <si>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</si>
  <si>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</si>
  <si>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</si>
  <si>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</si>
  <si>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</si>
  <si>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</si>
  <si>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</si>
  <si>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</si>
  <si>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</si>
  <si>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</si>
  <si>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</si>
  <si>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</si>
  <si>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</si>
  <si>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</si>
  <si>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</si>
  <si>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</si>
  <si>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</si>
  <si>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</si>
  <si>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</si>
  <si>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</si>
  <si>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</si>
  <si>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</si>
  <si>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</si>
  <si>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</si>
  <si>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</si>
  <si>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</si>
  <si>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</si>
  <si>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</si>
  <si>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</si>
  <si>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</si>
  <si>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</si>
  <si>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</si>
  <si>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</si>
  <si>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</si>
  <si>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</si>
  <si>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</si>
  <si>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</si>
  <si>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</si>
  <si>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</si>
  <si>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</si>
  <si>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</si>
  <si>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</si>
  <si>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</si>
  <si>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</si>
  <si>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</si>
  <si>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</si>
  <si>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</si>
  <si>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</si>
  <si>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</si>
  <si>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</si>
  <si>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</si>
  <si>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</si>
  <si>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</si>
  <si>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</si>
  <si>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</si>
  <si>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</si>
  <si>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</si>
  <si>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</si>
  <si>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</si>
  <si>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</si>
  <si>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</si>
  <si>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</si>
  <si>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</si>
  <si>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</si>
  <si>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</si>
  <si>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</si>
  <si>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</si>
  <si>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</si>
  <si>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</si>
  <si>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</si>
  <si>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</si>
  <si>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</si>
  <si>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</si>
  <si>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</si>
  <si>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</si>
  <si>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</si>
  <si>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</si>
  <si>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</si>
  <si>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</si>
  <si>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</si>
  <si>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</si>
  <si>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</si>
  <si>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</si>
  <si>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</si>
  <si>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</si>
  <si>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</si>
  <si>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</si>
  <si>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</si>
  <si>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</si>
  <si>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</si>
  <si>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</si>
  <si>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</si>
  <si>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</si>
  <si>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</si>
  <si>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</si>
  <si>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</si>
  <si>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</si>
  <si>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</si>
  <si>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</si>
  <si>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</si>
  <si>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</si>
  <si>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</si>
  <si>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</si>
  <si>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</si>
  <si>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</si>
  <si>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</si>
  <si>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</si>
  <si>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</si>
  <si>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</si>
  <si>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</si>
  <si>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</si>
  <si>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</si>
  <si>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</si>
  <si>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</si>
  <si>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</si>
  <si>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</si>
  <si>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</si>
  <si>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</si>
  <si>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</si>
  <si>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</si>
  <si>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</si>
  <si>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</si>
  <si>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</si>
  <si>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</si>
  <si>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</si>
  <si>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</si>
  <si>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</si>
  <si>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</si>
  <si>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</si>
  <si>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</si>
  <si>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</si>
  <si>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</si>
  <si>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</si>
  <si>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</si>
  <si>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</si>
  <si>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</si>
  <si>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</si>
  <si>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</si>
  <si>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</si>
  <si>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</si>
  <si>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</si>
  <si>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</si>
  <si>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</si>
  <si>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</si>
  <si>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</si>
  <si>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</si>
  <si>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</si>
  <si>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</si>
  <si>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</si>
  <si>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</si>
  <si>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</si>
  <si>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</si>
  <si>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</si>
  <si>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</si>
  <si>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</si>
  <si>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</si>
  <si>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</si>
  <si>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</si>
  <si>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</si>
  <si>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</si>
  <si>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</si>
  <si>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</si>
  <si>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</si>
  <si>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</si>
  <si>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</si>
  <si>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</si>
  <si>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</si>
  <si>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</si>
  <si>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</si>
  <si>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</si>
  <si>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</si>
  <si>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</si>
  <si>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</si>
  <si>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</si>
  <si>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</si>
  <si>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</si>
  <si>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</si>
  <si>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</si>
  <si>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</si>
  <si>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</si>
  <si>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</si>
  <si>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</si>
  <si>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</si>
  <si>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</si>
  <si>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</si>
  <si>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</si>
  <si>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</si>
  <si>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</si>
  <si>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</si>
  <si>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</si>
  <si>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</si>
  <si>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</si>
  <si>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</si>
  <si>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</si>
  <si>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</si>
  <si>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</si>
  <si>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</si>
  <si>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</si>
  <si>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</si>
  <si>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</si>
  <si>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</si>
  <si>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</si>
  <si>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</si>
  <si>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</si>
  <si>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</si>
  <si>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</si>
  <si>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</si>
  <si>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</si>
  <si>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</si>
  <si>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</si>
  <si>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</si>
  <si>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</si>
  <si>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</si>
  <si>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</si>
  <si>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</si>
  <si>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</si>
  <si>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</si>
  <si>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</si>
  <si>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</si>
  <si>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</si>
  <si>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</si>
  <si>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</si>
  <si>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</si>
  <si>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</si>
  <si>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</si>
  <si>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</si>
  <si>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</si>
  <si>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</si>
  <si>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</si>
  <si>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</si>
  <si>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</si>
  <si>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</si>
  <si>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</si>
  <si>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</si>
  <si>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</si>
  <si>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</si>
  <si>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</si>
  <si>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</si>
  <si>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</si>
  <si>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</si>
  <si>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</si>
  <si>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</si>
  <si>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</si>
  <si>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</si>
  <si>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</si>
  <si>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</si>
  <si>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</si>
  <si>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</si>
  <si>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</si>
  <si>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</si>
  <si>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</si>
  <si>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</si>
  <si>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</si>
  <si>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</si>
  <si>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</si>
  <si>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</si>
  <si>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</si>
  <si>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</si>
  <si>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</si>
  <si>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</si>
  <si>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</si>
  <si>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</si>
  <si>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</si>
  <si>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</si>
  <si>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</si>
  <si>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</si>
  <si>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</si>
  <si>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</si>
  <si>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</si>
  <si>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</si>
  <si>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</si>
  <si>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</si>
  <si>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</si>
  <si>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</si>
  <si>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</si>
  <si>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</si>
  <si>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</si>
  <si>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</si>
  <si>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</si>
  <si>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</si>
  <si>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</si>
  <si>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</si>
  <si>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</si>
  <si>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</si>
  <si>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</si>
  <si>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</si>
  <si>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</si>
  <si>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</si>
  <si>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</si>
  <si>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</si>
  <si>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</si>
  <si>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</si>
  <si>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</si>
  <si>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</si>
  <si>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</si>
  <si>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</si>
  <si>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</si>
  <si>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</si>
  <si>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</si>
  <si>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</si>
  <si>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</si>
  <si>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</si>
  <si>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</si>
  <si>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</si>
  <si>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</si>
  <si>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</si>
  <si>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</si>
  <si>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</si>
  <si>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</si>
  <si>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</si>
  <si>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</si>
  <si>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</si>
  <si>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</si>
  <si>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</si>
  <si>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</si>
  <si>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</si>
  <si>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</si>
  <si>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</si>
  <si>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</si>
  <si>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</si>
  <si>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</si>
  <si>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</si>
  <si>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</si>
  <si>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</si>
  <si>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</si>
  <si>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</si>
  <si>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</si>
  <si>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</si>
  <si>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</si>
  <si>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</si>
  <si>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</si>
  <si>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</si>
  <si>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</si>
  <si>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</si>
  <si>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</si>
  <si>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</si>
  <si>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</si>
  <si>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</si>
  <si>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</si>
  <si>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</si>
  <si>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</si>
  <si>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</si>
  <si>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</si>
  <si>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</si>
  <si>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</si>
  <si>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</si>
  <si>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</si>
  <si>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</si>
  <si>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</si>
  <si>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</si>
  <si>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</si>
  <si>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</si>
  <si>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</si>
  <si>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</si>
  <si>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</si>
  <si>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</si>
  <si>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</si>
  <si>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</si>
  <si>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</si>
  <si>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</si>
  <si>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</si>
  <si>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</si>
  <si>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</si>
  <si>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</si>
  <si>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</si>
  <si>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</si>
  <si>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</si>
  <si>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</si>
  <si>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</si>
  <si>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</si>
  <si>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</si>
  <si>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</si>
  <si>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</si>
  <si>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</si>
  <si>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</si>
  <si>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</si>
  <si>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</si>
  <si>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</si>
  <si>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</si>
  <si>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</si>
  <si>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</si>
  <si>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</si>
  <si>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</si>
  <si>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</si>
  <si>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</si>
  <si>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</si>
  <si>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</si>
  <si>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</si>
  <si>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</si>
  <si>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</si>
  <si>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</si>
  <si>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</si>
  <si>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</si>
  <si>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</si>
  <si>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</si>
  <si>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</si>
  <si>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</si>
  <si>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</si>
  <si>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</si>
  <si>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</si>
  <si>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</si>
  <si>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</si>
  <si>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</si>
  <si>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</si>
  <si>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</si>
  <si>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</si>
  <si>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</si>
  <si>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</si>
  <si>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</si>
  <si>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</si>
  <si>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</si>
  <si>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</si>
  <si>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</si>
  <si>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</si>
  <si>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</si>
  <si>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</si>
  <si>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</si>
  <si>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</si>
  <si>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</si>
  <si>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</si>
  <si>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</si>
  <si>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</si>
  <si>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</si>
  <si>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</si>
  <si>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</si>
  <si>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</si>
  <si>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</si>
  <si>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</si>
  <si>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</si>
  <si>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</si>
  <si>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</si>
  <si>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</si>
  <si>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</si>
  <si>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</si>
  <si>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</si>
  <si>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</si>
  <si>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</si>
  <si>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</si>
  <si>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</si>
  <si>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</si>
  <si>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</si>
  <si>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</si>
  <si>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</si>
  <si>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</si>
  <si>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</si>
  <si>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</si>
  <si>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</si>
  <si>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</si>
  <si>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</si>
  <si>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</si>
  <si>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</si>
  <si>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</si>
  <si>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</si>
  <si>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</si>
  <si>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</si>
  <si>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</si>
  <si>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</si>
  <si>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</si>
  <si>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</si>
  <si>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</si>
  <si>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</si>
  <si>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</si>
  <si>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</si>
  <si>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</si>
  <si>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</si>
  <si>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</si>
  <si>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</si>
  <si>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</si>
  <si>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</si>
  <si>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</si>
  <si>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</si>
  <si>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</si>
  <si>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</si>
  <si>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</si>
  <si>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</si>
  <si>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</si>
  <si>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</si>
  <si>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</si>
  <si>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</si>
  <si>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</si>
  <si>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</si>
  <si>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</si>
  <si>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</si>
  <si>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</si>
  <si>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</si>
  <si>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</si>
  <si>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</si>
  <si>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</si>
  <si>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</si>
  <si>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</si>
  <si>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</si>
  <si>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</si>
  <si>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</si>
  <si>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</si>
  <si>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</si>
  <si>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</si>
  <si>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</si>
  <si>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</si>
  <si>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</si>
  <si>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</si>
  <si>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</si>
  <si>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</si>
  <si>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</si>
  <si>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</si>
  <si>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</si>
  <si>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</si>
  <si>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</si>
  <si>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</si>
  <si>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</si>
  <si>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</si>
  <si>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</si>
  <si>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</si>
  <si>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</si>
  <si>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</si>
  <si>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</si>
  <si>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</si>
  <si>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</si>
  <si>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</si>
  <si>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</si>
  <si>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</si>
  <si>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</si>
  <si>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</si>
  <si>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</si>
  <si>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</si>
  <si>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</si>
  <si>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</si>
  <si>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</si>
  <si>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</si>
  <si>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</si>
  <si>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</si>
  <si>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</si>
  <si>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</si>
  <si>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</si>
  <si>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</si>
  <si>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</si>
  <si>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</si>
  <si>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</si>
  <si>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</si>
  <si>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</si>
  <si>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</si>
  <si>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</si>
  <si>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</si>
  <si>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</si>
  <si>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</si>
  <si>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</si>
  <si>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</si>
  <si>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</si>
  <si>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</si>
  <si>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</si>
  <si>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</si>
  <si>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</si>
  <si>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</si>
  <si>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</si>
  <si>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</si>
  <si>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</si>
  <si>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</si>
  <si>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</si>
  <si>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</si>
  <si>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</si>
  <si>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</si>
  <si>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</si>
  <si>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</si>
  <si>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</si>
  <si>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</si>
  <si>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</si>
  <si>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</si>
  <si>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</si>
  <si>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</si>
  <si>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</si>
  <si>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</si>
  <si>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</si>
  <si>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</si>
  <si>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</si>
  <si>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</si>
  <si>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</si>
  <si>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</si>
  <si>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</si>
  <si>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</si>
  <si>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</si>
  <si>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</si>
  <si>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</si>
  <si>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</si>
  <si>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</si>
  <si>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</si>
  <si>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</si>
  <si>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</si>
  <si>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</si>
  <si>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</si>
  <si>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</si>
  <si>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</si>
  <si>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</si>
  <si>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</si>
  <si>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</si>
  <si>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</si>
  <si>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</si>
  <si>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</si>
  <si>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</si>
  <si>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</si>
  <si>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</si>
  <si>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</si>
  <si>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</si>
  <si>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</si>
  <si>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</si>
  <si>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</si>
  <si>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</si>
  <si>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</si>
  <si>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</si>
  <si>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</si>
  <si>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</si>
  <si>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</si>
  <si>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</si>
  <si>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</si>
  <si>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</si>
  <si>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</si>
  <si>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</si>
  <si>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</si>
  <si>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</si>
  <si>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</si>
  <si>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</si>
  <si>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</si>
  <si>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</si>
  <si>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</si>
  <si>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</si>
  <si>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</si>
  <si>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</si>
  <si>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</si>
  <si>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</si>
  <si>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</si>
  <si>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</si>
  <si>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</si>
  <si>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</si>
  <si>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</si>
  <si>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</si>
  <si>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</si>
  <si>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</si>
  <si>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</si>
  <si>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</si>
  <si>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</si>
  <si>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</si>
  <si>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</si>
  <si>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</si>
  <si>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</si>
  <si>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</si>
  <si>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</si>
  <si>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</si>
  <si>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</si>
  <si>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</si>
  <si>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</si>
  <si>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</si>
  <si>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</si>
  <si>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</si>
  <si>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</si>
  <si>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</si>
  <si>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</si>
  <si>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</si>
  <si>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</si>
  <si>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</si>
  <si>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</si>
  <si>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</si>
  <si>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</si>
  <si>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</si>
  <si>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</si>
  <si>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</si>
  <si>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</si>
  <si>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</si>
  <si>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</si>
  <si>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</si>
  <si>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</si>
  <si>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</si>
  <si>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</si>
  <si>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</si>
  <si>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</si>
  <si>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</si>
  <si>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</si>
  <si>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</si>
  <si>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</si>
  <si>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</si>
  <si>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</si>
  <si>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</si>
  <si>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</si>
  <si>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</si>
  <si>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</si>
  <si>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</si>
  <si>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</si>
  <si>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</si>
  <si>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</si>
  <si>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</si>
  <si>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</si>
  <si>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</si>
  <si>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</si>
  <si>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</si>
  <si>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</si>
  <si>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</si>
  <si>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</si>
  <si>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</si>
  <si>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</si>
  <si>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</si>
  <si>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</si>
  <si>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</si>
  <si>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</si>
  <si>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</si>
  <si>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</si>
  <si>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</si>
  <si>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</si>
  <si>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</si>
  <si>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</si>
  <si>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</si>
  <si>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</si>
  <si>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</si>
  <si>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</si>
  <si>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</si>
  <si>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</si>
  <si>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</si>
  <si>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</si>
  <si>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</si>
  <si>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</si>
  <si>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</si>
  <si>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</si>
  <si>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</si>
  <si>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</si>
  <si>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</si>
  <si>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</si>
  <si>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</si>
  <si>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</si>
  <si>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</si>
  <si>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</si>
  <si>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</si>
  <si>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</si>
  <si>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</si>
  <si>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</si>
  <si>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</si>
  <si>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</si>
  <si>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</si>
  <si>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</si>
  <si>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</si>
  <si>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</si>
  <si>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</si>
  <si>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</si>
  <si>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</si>
  <si>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</si>
  <si>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</si>
  <si>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</si>
  <si>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</si>
  <si>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</si>
  <si>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</si>
  <si>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</si>
  <si>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</si>
  <si>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</si>
  <si>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</si>
  <si>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</si>
  <si>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</si>
  <si>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</si>
  <si>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</si>
  <si>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</si>
  <si>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</si>
  <si>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</si>
  <si>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</si>
  <si>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</si>
  <si>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</si>
  <si>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</si>
  <si>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</si>
  <si>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</si>
  <si>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</si>
  <si>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</si>
  <si>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</si>
  <si>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</si>
  <si>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</si>
  <si>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</si>
  <si>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</si>
  <si>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</si>
  <si>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</si>
  <si>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</si>
  <si>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</si>
  <si>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</si>
  <si>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</si>
  <si>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</si>
  <si>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</si>
  <si>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</si>
  <si>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</si>
  <si>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</si>
  <si>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</si>
  <si>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</si>
  <si>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</si>
  <si>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</si>
  <si>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</si>
  <si>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</si>
  <si>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</si>
  <si>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</si>
  <si>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</si>
  <si>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</si>
  <si>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</si>
  <si>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</si>
  <si>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</si>
  <si>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</si>
  <si>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</si>
  <si>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</si>
  <si>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</si>
  <si>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</si>
  <si>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</si>
  <si>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</si>
  <si>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</si>
  <si>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</si>
  <si>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</si>
  <si>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</si>
  <si>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</si>
  <si>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</si>
  <si>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</si>
  <si>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</si>
  <si>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</si>
  <si>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</si>
  <si>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</si>
  <si>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</si>
  <si>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</si>
  <si>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</si>
  <si>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</si>
  <si>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</si>
  <si>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</si>
  <si>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</si>
  <si>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</si>
  <si>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</si>
  <si>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</si>
  <si>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</si>
  <si>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</si>
  <si>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</si>
  <si>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</si>
  <si>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</si>
  <si>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</si>
  <si>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</si>
  <si>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</si>
  <si>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</si>
  <si>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</si>
  <si>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</si>
  <si>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</si>
  <si>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</si>
  <si>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</si>
  <si>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</si>
  <si>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</si>
  <si>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</si>
  <si>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</si>
  <si>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</si>
  <si>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</si>
  <si>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</si>
  <si>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</si>
  <si>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</si>
  <si>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</si>
  <si>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</si>
  <si>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</si>
  <si>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</si>
  <si>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</si>
  <si>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</si>
  <si>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</si>
  <si>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</si>
  <si>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</si>
  <si>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</si>
  <si>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</si>
  <si>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</si>
  <si>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</si>
  <si>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</si>
  <si>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</si>
  <si>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</si>
  <si>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</si>
  <si>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</si>
  <si>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</si>
  <si>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</si>
  <si>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</si>
  <si>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</si>
  <si>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</si>
  <si>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</si>
  <si>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</si>
  <si>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</si>
  <si>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</si>
  <si>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</si>
  <si>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</si>
  <si>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</si>
  <si>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</si>
  <si>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</si>
  <si>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</si>
  <si>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</si>
  <si>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</si>
  <si>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</si>
  <si>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</si>
  <si>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</si>
  <si>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</si>
  <si>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</si>
  <si>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</si>
  <si>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</si>
  <si>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</si>
  <si>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</si>
  <si>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</si>
  <si>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</si>
  <si>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</si>
  <si>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</si>
  <si>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</si>
  <si>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</si>
  <si>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</si>
  <si>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</si>
  <si>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</si>
  <si>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</si>
  <si>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</si>
  <si>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</si>
  <si>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</si>
  <si>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</si>
  <si>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</si>
  <si>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</si>
  <si>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</si>
  <si>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</si>
  <si>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</si>
  <si>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</si>
  <si>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</si>
  <si>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</si>
  <si>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</si>
  <si>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</si>
  <si>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</si>
  <si>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</si>
  <si>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</si>
  <si>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</si>
  <si>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</si>
  <si>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</si>
  <si>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</si>
  <si>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</si>
  <si>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</si>
  <si>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</si>
  <si>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</si>
  <si>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</si>
  <si>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</si>
  <si>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</si>
  <si>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</si>
  <si>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</si>
  <si>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</si>
  <si>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</si>
  <si>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</si>
  <si>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</si>
  <si>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</si>
  <si>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</si>
  <si>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</si>
  <si>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</si>
  <si>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</si>
  <si>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</si>
  <si>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</si>
  <si>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</si>
  <si>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</si>
  <si>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</si>
  <si>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</si>
  <si>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</si>
  <si>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</si>
  <si>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</si>
  <si>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</si>
  <si>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</si>
  <si>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</si>
  <si>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</si>
  <si>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</si>
  <si>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</si>
  <si>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</si>
  <si>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</si>
  <si>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</si>
  <si>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</si>
  <si>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</si>
  <si>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</si>
  <si>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</si>
  <si>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</si>
  <si>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</si>
  <si>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</si>
  <si>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</si>
  <si>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</si>
  <si>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</si>
  <si>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</si>
  <si>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</si>
  <si>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</si>
  <si>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</si>
  <si>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</si>
  <si>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</si>
  <si>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</si>
  <si>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</si>
  <si>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</si>
  <si>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</si>
  <si>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</si>
  <si>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</si>
  <si>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</si>
  <si>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</si>
  <si>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</si>
  <si>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</si>
  <si>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</si>
  <si>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</si>
  <si>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</si>
  <si>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</si>
  <si>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</si>
  <si>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</si>
  <si>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</si>
  <si>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</si>
  <si>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</si>
  <si>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</si>
  <si>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</si>
  <si>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</si>
  <si>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</si>
  <si>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</si>
  <si>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</si>
  <si>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</si>
  <si>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</si>
  <si>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</si>
  <si>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</si>
  <si>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</si>
  <si>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</si>
  <si>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</si>
  <si>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</si>
  <si>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</si>
  <si>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</si>
  <si>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</si>
  <si>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</si>
  <si>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</si>
  <si>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</si>
  <si>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</si>
  <si>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</si>
  <si>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</si>
  <si>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</si>
  <si>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</si>
  <si>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</si>
  <si>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</si>
  <si>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</si>
  <si>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</si>
  <si>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</si>
  <si>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</si>
  <si>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</si>
  <si>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</si>
  <si>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</si>
  <si>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</si>
  <si>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</si>
  <si>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</si>
  <si>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</si>
  <si>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</si>
  <si>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</si>
  <si>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</si>
  <si>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</si>
  <si>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</si>
  <si>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</si>
  <si>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</si>
  <si>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</si>
  <si>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</si>
  <si>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</si>
  <si>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</si>
  <si>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</si>
  <si>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</si>
  <si>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</si>
  <si>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</si>
  <si>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</si>
  <si>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</si>
  <si>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</si>
  <si>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</si>
  <si>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</si>
  <si>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</si>
  <si>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</si>
  <si>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</si>
  <si>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</si>
  <si>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</si>
  <si>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</si>
  <si>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</si>
  <si>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</si>
  <si>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</si>
  <si>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</si>
  <si>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</si>
  <si>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</si>
  <si>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</si>
  <si>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</si>
  <si>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</si>
  <si>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</si>
  <si>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</si>
  <si>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</si>
  <si>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</si>
  <si>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</si>
  <si>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</si>
  <si>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</si>
  <si>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</si>
  <si>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</si>
  <si>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</si>
  <si>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</si>
  <si>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</si>
  <si>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</si>
  <si>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</si>
  <si>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</si>
  <si>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</si>
  <si>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</si>
  <si>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</si>
  <si>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</si>
  <si>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</si>
  <si>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</si>
  <si>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</si>
  <si>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</si>
  <si>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</si>
  <si>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</si>
  <si>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</si>
  <si>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</si>
  <si>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</si>
  <si>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</si>
  <si>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</si>
  <si>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</si>
  <si>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</si>
  <si>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</si>
  <si>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</si>
  <si>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</si>
  <si>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</si>
  <si>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</si>
  <si>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</si>
  <si>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</si>
  <si>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</si>
  <si>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</si>
  <si>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</si>
  <si>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</si>
  <si>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</si>
  <si>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</si>
  <si>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</si>
  <si>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</si>
  <si>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</si>
  <si>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</si>
  <si>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</si>
  <si>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</si>
  <si>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</si>
  <si>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</si>
  <si>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</si>
  <si>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</si>
  <si>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</si>
  <si>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</si>
  <si>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</si>
  <si>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</si>
  <si>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</si>
  <si>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</si>
  <si>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</si>
  <si>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</si>
  <si>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</si>
  <si>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</si>
  <si>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</si>
  <si>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</si>
  <si>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</si>
  <si>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</si>
  <si>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</si>
  <si>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</si>
  <si>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</si>
  <si>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</si>
  <si>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</si>
  <si>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</si>
  <si>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</si>
  <si>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</si>
  <si>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</si>
  <si>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</si>
  <si>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</si>
  <si>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</si>
  <si>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</si>
  <si>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</si>
  <si>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</si>
  <si>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</si>
  <si>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</si>
  <si>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</si>
  <si>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</si>
  <si>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</si>
  <si>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</si>
  <si>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</si>
  <si>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</si>
  <si>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</si>
  <si>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</si>
  <si>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</si>
  <si>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</si>
  <si>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</si>
  <si>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</si>
  <si>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</si>
  <si>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</si>
  <si>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</si>
  <si>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</si>
  <si>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</si>
  <si>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</si>
  <si>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</si>
  <si>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</si>
  <si>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</si>
  <si>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</si>
  <si>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</si>
  <si>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</si>
  <si>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</si>
  <si>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</si>
  <si>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</si>
  <si>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</si>
  <si>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</si>
  <si>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</si>
  <si>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</si>
  <si>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</si>
  <si>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</si>
  <si>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</si>
  <si>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</si>
  <si>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</si>
  <si>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</si>
  <si>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</si>
  <si>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</si>
  <si>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</si>
  <si>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</si>
  <si>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</si>
  <si>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</si>
  <si>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</si>
  <si>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</si>
  <si>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</si>
  <si>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</si>
  <si>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</si>
  <si>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</si>
  <si>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</si>
  <si>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</si>
  <si>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</si>
  <si>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</si>
  <si>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</si>
  <si>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</si>
  <si>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</si>
  <si>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</si>
  <si>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</si>
  <si>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</si>
  <si>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</si>
  <si>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</si>
  <si>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</si>
  <si>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</si>
  <si>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</si>
  <si>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</si>
  <si>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</si>
  <si>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</si>
  <si>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</si>
  <si>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</si>
  <si>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</si>
  <si>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</si>
  <si>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</si>
  <si>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</si>
  <si>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</si>
  <si>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</si>
  <si>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</si>
  <si>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</si>
  <si>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</si>
  <si>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</si>
  <si>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</si>
  <si>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</si>
  <si>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</si>
  <si>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</si>
  <si>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</si>
  <si>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</si>
  <si>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</si>
  <si>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</si>
  <si>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</si>
  <si>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</si>
  <si>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</si>
  <si>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</si>
  <si>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</si>
  <si>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</si>
  <si>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</si>
  <si>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</si>
  <si>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</si>
  <si>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</si>
  <si>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</si>
  <si>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</si>
  <si>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</si>
  <si>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</si>
  <si>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</si>
  <si>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</si>
  <si>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</si>
  <si>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</si>
  <si>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</si>
  <si>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</si>
  <si>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</si>
  <si>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</si>
  <si>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</si>
  <si>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</si>
  <si>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</si>
  <si>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</si>
  <si>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</si>
  <si>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</si>
  <si>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</si>
  <si>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</si>
  <si>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</si>
  <si>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</si>
  <si>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</si>
  <si>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</si>
  <si>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</si>
  <si>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</si>
  <si>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</si>
  <si>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</si>
  <si>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</si>
  <si>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</si>
  <si>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</si>
  <si>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</si>
  <si>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</si>
  <si>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</si>
  <si>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</si>
  <si>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</si>
  <si>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</si>
  <si>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</si>
  <si>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</si>
  <si>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</si>
  <si>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</si>
  <si>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</si>
  <si>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</si>
  <si>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</si>
  <si>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</si>
  <si>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</si>
  <si>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</si>
  <si>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</si>
  <si>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</si>
  <si>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</si>
  <si>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</si>
  <si>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</si>
  <si>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</si>
  <si>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</si>
  <si>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</si>
  <si>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</si>
  <si>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</si>
  <si>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</si>
  <si>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</si>
  <si>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</si>
  <si>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</si>
  <si>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</si>
  <si>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</si>
  <si>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</si>
  <si>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</si>
  <si>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</si>
  <si>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</si>
  <si>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</si>
  <si>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</si>
  <si>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</si>
  <si>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</si>
  <si>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</si>
  <si>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</si>
  <si>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</si>
  <si>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</si>
  <si>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</si>
  <si>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</si>
  <si>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</si>
  <si>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</si>
  <si>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</si>
  <si>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</si>
  <si>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</si>
  <si>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</si>
  <si>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</si>
  <si>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</si>
  <si>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</si>
  <si>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</si>
  <si>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</si>
  <si>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</si>
  <si>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</si>
  <si>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</si>
  <si>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</si>
  <si>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</si>
  <si>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</si>
  <si>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</si>
  <si>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</si>
  <si>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</si>
  <si>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</si>
  <si>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</si>
  <si>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</si>
  <si>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</si>
  <si>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</si>
  <si>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</si>
  <si>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</si>
  <si>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</si>
  <si>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</si>
  <si>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</si>
  <si>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</si>
  <si>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</si>
  <si>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</si>
  <si>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</si>
  <si>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</si>
  <si>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</si>
  <si>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</si>
  <si>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</si>
  <si>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</si>
  <si>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</si>
  <si>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</si>
  <si>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</si>
  <si>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</si>
  <si>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</si>
  <si>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</si>
  <si>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</si>
  <si>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</si>
  <si>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</si>
  <si>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</si>
  <si>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</si>
  <si>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</si>
  <si>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</si>
  <si>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</si>
  <si>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</si>
  <si>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</si>
  <si>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</si>
  <si>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</si>
  <si>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</si>
  <si>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</si>
  <si>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</si>
  <si>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</si>
  <si>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</si>
  <si>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</si>
  <si>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</si>
  <si>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</si>
  <si>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</si>
  <si>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</si>
  <si>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</si>
  <si>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</si>
  <si>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</si>
  <si>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</si>
  <si>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</si>
  <si>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</si>
  <si>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</si>
  <si>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</si>
  <si>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</si>
  <si>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</si>
  <si>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</si>
  <si>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</si>
  <si>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</si>
  <si>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</si>
  <si>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</si>
  <si>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</si>
  <si>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</si>
  <si>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</si>
  <si>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</si>
  <si>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</si>
  <si>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</si>
  <si>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</si>
  <si>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</si>
  <si>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</si>
  <si>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</si>
  <si>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</si>
  <si>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</si>
  <si>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</si>
  <si>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</si>
  <si>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</si>
  <si>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</si>
  <si>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</si>
  <si>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</si>
  <si>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</si>
  <si>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</si>
  <si>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</si>
  <si>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</si>
  <si>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</si>
  <si>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</si>
  <si>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</si>
  <si>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</si>
  <si>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</si>
  <si>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</si>
  <si>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</si>
  <si>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</si>
  <si>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</si>
  <si>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</si>
  <si>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</si>
  <si>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</si>
  <si>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</si>
  <si>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</si>
  <si>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</si>
  <si>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</si>
  <si>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</si>
  <si>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</si>
  <si>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</si>
  <si>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</si>
  <si>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</si>
  <si>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</si>
  <si>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</si>
  <si>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</si>
  <si>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</si>
  <si>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</si>
  <si>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</si>
  <si>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</si>
  <si>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</si>
  <si>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</si>
  <si>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</si>
  <si>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</si>
  <si>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</si>
  <si>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</si>
  <si>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</si>
  <si>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</si>
  <si>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</si>
  <si>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</si>
  <si>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</si>
  <si>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</si>
  <si>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</si>
  <si>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</si>
  <si>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</si>
  <si>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</si>
  <si>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</si>
  <si>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</si>
  <si>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</si>
  <si>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</si>
  <si>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</si>
  <si>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</si>
  <si>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</si>
  <si>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</si>
  <si>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</si>
  <si>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</si>
  <si>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</si>
  <si>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</si>
  <si>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</si>
  <si>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</si>
  <si>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</si>
  <si>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</si>
  <si>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</si>
  <si>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</si>
  <si>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</si>
  <si>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</si>
  <si>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</si>
  <si>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</si>
  <si>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</si>
  <si>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</si>
  <si>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</si>
  <si>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</si>
  <si>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</si>
  <si>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</si>
  <si>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</si>
  <si>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</si>
  <si>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</si>
  <si>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</si>
  <si>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</si>
  <si>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</si>
  <si>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</si>
  <si>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</si>
  <si>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</si>
  <si>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</si>
  <si>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</si>
  <si>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</si>
  <si>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</si>
  <si>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</si>
  <si>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</si>
  <si>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</si>
  <si>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</si>
  <si>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</si>
  <si>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</si>
  <si>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</si>
  <si>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</si>
  <si>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</si>
  <si>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</si>
  <si>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</si>
  <si>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</si>
  <si>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</si>
  <si>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</si>
  <si>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</si>
  <si>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</si>
  <si>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</si>
  <si>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</si>
  <si>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</si>
  <si>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</si>
  <si>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</si>
  <si>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</si>
  <si>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</si>
  <si>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</si>
  <si>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</si>
  <si>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</si>
  <si>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</si>
  <si>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</si>
  <si>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</si>
  <si>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</si>
  <si>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</si>
  <si>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</si>
  <si>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</si>
  <si>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</si>
  <si>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</si>
  <si>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</si>
  <si>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</si>
  <si>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</si>
  <si>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</si>
  <si>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</si>
  <si>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</si>
  <si>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</si>
  <si>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</si>
  <si>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</si>
  <si>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</si>
  <si>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</si>
  <si>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</si>
  <si>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</si>
  <si>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</si>
  <si>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</si>
  <si>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</si>
  <si>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</si>
  <si>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</si>
  <si>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</si>
  <si>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</si>
  <si>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</si>
  <si>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</si>
  <si>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</si>
  <si>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</si>
  <si>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</si>
  <si>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</si>
  <si>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</si>
  <si>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</si>
  <si>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</si>
  <si>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</si>
  <si>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</si>
  <si>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</si>
  <si>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</si>
  <si>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</si>
  <si>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</si>
  <si>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</si>
  <si>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</si>
  <si>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</si>
  <si>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</si>
  <si>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</si>
  <si>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</si>
  <si>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</si>
  <si>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</si>
  <si>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</si>
  <si>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</si>
  <si>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</si>
  <si>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</si>
  <si>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</si>
  <si>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</si>
  <si>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</si>
  <si>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</si>
  <si>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</si>
  <si>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</si>
  <si>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</si>
  <si>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</si>
  <si>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</si>
  <si>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</si>
  <si>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</si>
  <si>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</si>
  <si>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</si>
  <si>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</si>
  <si>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</si>
  <si>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</si>
  <si>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</si>
  <si>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</si>
  <si>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</si>
  <si>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</si>
  <si>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</si>
  <si>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</si>
  <si>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</si>
  <si>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</si>
  <si>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</si>
  <si>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</si>
  <si>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</si>
  <si>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</si>
  <si>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</si>
  <si>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</si>
  <si>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</si>
  <si>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</si>
  <si>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</si>
  <si>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</si>
  <si>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</si>
  <si>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</si>
  <si>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</si>
  <si>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</si>
  <si>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</si>
  <si>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</si>
  <si>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</si>
  <si>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</si>
  <si>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</si>
  <si>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</si>
  <si>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</si>
  <si>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</si>
  <si>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</si>
  <si>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</si>
  <si>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</si>
  <si>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</si>
  <si>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</si>
  <si>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</si>
  <si>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</si>
  <si>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</si>
  <si>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</si>
  <si>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</si>
  <si>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</si>
  <si>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</si>
  <si>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</si>
  <si>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</si>
  <si>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</si>
  <si>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</si>
  <si>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</si>
  <si>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</si>
  <si>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</si>
  <si>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</si>
  <si>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</si>
  <si>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</si>
  <si>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</si>
  <si>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</si>
  <si>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</si>
  <si>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</si>
  <si>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</si>
  <si>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</si>
  <si>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</si>
  <si>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</si>
  <si>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</si>
  <si>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</si>
  <si>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</si>
  <si>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</si>
  <si>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</si>
  <si>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</si>
  <si>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</si>
  <si>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</si>
  <si>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</si>
  <si>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</si>
  <si>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</si>
  <si>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</si>
  <si>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</si>
  <si>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</si>
  <si>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</si>
  <si>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</si>
  <si>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</si>
  <si>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</si>
  <si>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</si>
  <si>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</si>
  <si>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</si>
  <si>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</si>
  <si>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</si>
  <si>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</si>
  <si>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</si>
  <si>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</si>
  <si>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</si>
  <si>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</si>
  <si>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</si>
  <si>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</si>
  <si>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</si>
  <si>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</si>
  <si>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</si>
  <si>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</si>
  <si>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</si>
  <si>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</si>
  <si>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</si>
  <si>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</si>
  <si>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</si>
  <si>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</si>
  <si>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</si>
  <si>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</si>
  <si>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</si>
  <si>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</si>
  <si>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</si>
  <si>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</si>
  <si>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</si>
  <si>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</si>
  <si>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</si>
  <si>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</si>
  <si>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</si>
  <si>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</si>
  <si>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</si>
  <si>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</si>
  <si>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</si>
  <si>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</si>
  <si>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</si>
  <si>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</si>
  <si>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</si>
  <si>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</si>
  <si>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</si>
  <si>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</si>
  <si>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</si>
  <si>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</si>
  <si>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</si>
  <si>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</si>
  <si>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</si>
  <si>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</si>
  <si>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</si>
  <si>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</si>
  <si>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</si>
  <si>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</si>
  <si>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</si>
  <si>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</si>
  <si>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</si>
  <si>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</si>
  <si>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</si>
  <si>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</si>
  <si>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</si>
  <si>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</si>
  <si>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</si>
  <si>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</si>
  <si>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</si>
  <si>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</si>
  <si>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</si>
  <si>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</si>
  <si>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</si>
  <si>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</si>
  <si>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</si>
  <si>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</si>
  <si>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</si>
  <si>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</si>
  <si>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</si>
  <si>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</si>
  <si>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</si>
  <si>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</si>
  <si>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</si>
  <si>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</si>
  <si>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</si>
  <si>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</si>
  <si>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</si>
  <si>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</si>
  <si>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</si>
  <si>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</si>
  <si>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</si>
  <si>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</si>
  <si>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</si>
  <si>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</si>
  <si>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</si>
  <si>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</si>
  <si>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</si>
  <si>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</si>
  <si>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</si>
  <si>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</si>
  <si>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</si>
  <si>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</si>
  <si>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</si>
  <si>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</si>
  <si>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</si>
  <si>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</si>
  <si>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</si>
  <si>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</si>
  <si>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</si>
  <si>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</si>
  <si>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</si>
  <si>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</si>
  <si>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</si>
  <si>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</si>
  <si>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</si>
  <si>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</si>
  <si>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</si>
  <si>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</si>
  <si>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</si>
  <si>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</si>
  <si>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</si>
  <si>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</si>
  <si>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</si>
  <si>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</si>
  <si>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</si>
  <si>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</si>
  <si>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</si>
  <si>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</si>
  <si>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</si>
  <si>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</si>
  <si>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</si>
  <si>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</si>
  <si>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</si>
  <si>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</si>
  <si>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</si>
  <si>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</si>
  <si>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</si>
  <si>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</si>
  <si>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</si>
  <si>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</si>
  <si>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</si>
  <si>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</si>
  <si>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</si>
  <si>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</si>
  <si>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</si>
  <si>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</si>
  <si>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</si>
  <si>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</si>
  <si>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</si>
  <si>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</si>
  <si>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</si>
  <si>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</si>
  <si>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</si>
  <si>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</si>
  <si>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</si>
  <si>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</si>
  <si>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</si>
  <si>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</si>
  <si>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</si>
  <si>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</si>
  <si>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</si>
  <si>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</si>
  <si>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</si>
  <si>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</si>
  <si>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</si>
  <si>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</si>
  <si>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</si>
  <si>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</si>
  <si>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</si>
  <si>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</si>
  <si>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</si>
  <si>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</si>
  <si>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</si>
  <si>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</si>
  <si>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</si>
  <si>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</si>
  <si>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</si>
  <si>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</si>
  <si>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</si>
  <si>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</si>
  <si>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</si>
  <si>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</si>
  <si>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</si>
  <si>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</si>
  <si>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</si>
  <si>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</si>
  <si>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</si>
  <si>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</si>
  <si>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</si>
  <si>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</si>
  <si>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</si>
  <si>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</si>
  <si>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</si>
  <si>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</si>
  <si>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</si>
  <si>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</si>
  <si>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</si>
  <si>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</si>
  <si>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</si>
  <si>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</si>
  <si>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</si>
  <si>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</si>
  <si>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</si>
  <si>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</si>
  <si>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</si>
  <si>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</si>
  <si>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</si>
  <si>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</si>
  <si>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</si>
  <si>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</si>
  <si>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</si>
  <si>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</si>
  <si>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</si>
  <si>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</si>
  <si>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</si>
  <si>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</si>
  <si>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</si>
  <si>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</si>
  <si>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</si>
  <si>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</si>
  <si>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</si>
  <si>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</si>
  <si>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</si>
  <si>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</si>
  <si>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</si>
  <si>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</si>
  <si>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</si>
  <si>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</si>
  <si>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</si>
  <si>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</si>
  <si>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</si>
  <si>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</si>
  <si>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</si>
  <si>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</si>
  <si>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</si>
  <si>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</si>
  <si>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</si>
  <si>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</si>
  <si>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</si>
  <si>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</si>
  <si>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</si>
  <si>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</si>
  <si>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</si>
  <si>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</si>
  <si>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</si>
  <si>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</si>
  <si>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</si>
  <si>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</si>
  <si>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</si>
  <si>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</si>
  <si>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</si>
  <si>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</si>
  <si>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</si>
  <si>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</si>
  <si>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</si>
  <si>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</si>
  <si>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</si>
  <si>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</si>
  <si>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</si>
  <si>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</si>
  <si>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</si>
  <si>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</si>
  <si>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</si>
  <si>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</si>
  <si>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</si>
  <si>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</si>
  <si>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</si>
  <si>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</si>
  <si>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</si>
  <si>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</si>
  <si>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</si>
  <si>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</si>
  <si>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</si>
  <si>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</si>
  <si>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</si>
  <si>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</si>
  <si>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</si>
  <si>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</si>
  <si>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</si>
  <si>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</si>
  <si>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</si>
  <si>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</si>
  <si>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</si>
  <si>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</si>
  <si>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</si>
  <si>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</si>
  <si>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</si>
  <si>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</si>
  <si>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</si>
  <si>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</si>
  <si>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</si>
  <si>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</si>
  <si>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</si>
  <si>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</si>
  <si>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</si>
  <si>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</si>
  <si>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</si>
  <si>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</si>
  <si>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</si>
  <si>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</si>
  <si>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</si>
  <si>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</si>
  <si>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</si>
  <si>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</si>
  <si>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</si>
  <si>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</si>
  <si>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</si>
  <si>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</si>
  <si>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</si>
  <si>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</si>
  <si>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</si>
  <si>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</si>
  <si>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</si>
  <si>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</si>
  <si>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</si>
  <si>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</si>
  <si>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</si>
  <si>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</si>
  <si>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</si>
  <si>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</si>
  <si>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</si>
  <si>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</si>
  <si>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</si>
  <si>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</si>
  <si>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</si>
  <si>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</si>
  <si>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</si>
  <si>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</si>
  <si>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</si>
  <si>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</si>
  <si>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</si>
  <si>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</si>
  <si>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</si>
  <si>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</si>
  <si>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</si>
  <si>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</si>
  <si>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</si>
  <si>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</si>
  <si>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</si>
  <si>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</si>
  <si>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</si>
  <si>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</si>
  <si>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</si>
  <si>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</si>
  <si>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</si>
  <si>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</si>
  <si>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</si>
  <si>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</si>
  <si>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</si>
  <si>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</si>
  <si>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</si>
  <si>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</si>
  <si>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</si>
  <si>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</si>
  <si>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</si>
  <si>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</si>
  <si>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</si>
  <si>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</si>
  <si>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</si>
  <si>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</si>
  <si>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</si>
  <si>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</si>
  <si>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</si>
  <si>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</si>
  <si>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</si>
  <si>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</si>
  <si>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</si>
  <si>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</si>
  <si>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</si>
  <si>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</si>
  <si>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</si>
  <si>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</si>
  <si>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</si>
  <si>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</si>
  <si>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</si>
  <si>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</si>
  <si>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</si>
  <si>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</si>
  <si>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</si>
  <si>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</si>
  <si>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</si>
  <si>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</si>
  <si>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</si>
  <si>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</si>
  <si>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</si>
  <si>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</si>
  <si>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</si>
  <si>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</si>
  <si>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</si>
  <si>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</si>
  <si>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</si>
  <si>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</si>
  <si>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</si>
  <si>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</si>
  <si>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</si>
  <si>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</si>
  <si>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</si>
  <si>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</si>
  <si>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</si>
  <si>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</si>
  <si>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</si>
  <si>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</si>
  <si>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</si>
  <si>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</si>
  <si>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</si>
  <si>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</si>
  <si>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</si>
  <si>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</si>
  <si>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</si>
  <si>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</si>
  <si>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</si>
  <si>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</si>
  <si>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</si>
  <si>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</si>
  <si>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</si>
  <si>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</si>
  <si>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</si>
  <si>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</si>
  <si>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</si>
  <si>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</si>
  <si>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</si>
  <si>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</si>
  <si>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</si>
  <si>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</si>
  <si>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</si>
  <si>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</si>
  <si>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</si>
  <si>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</si>
  <si>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</si>
  <si>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</si>
  <si>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</si>
  <si>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</si>
  <si>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</si>
  <si>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</si>
  <si>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</si>
  <si>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</si>
  <si>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</si>
  <si>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</si>
  <si>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</si>
  <si>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</si>
  <si>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</si>
  <si>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</si>
  <si>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</si>
  <si>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</si>
  <si>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</si>
  <si>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</si>
  <si>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</si>
  <si>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</si>
  <si>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</si>
  <si>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</si>
  <si>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</si>
  <si>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</si>
  <si>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</si>
  <si>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</si>
  <si>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</si>
  <si>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</si>
  <si>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</si>
  <si>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</si>
  <si>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</si>
  <si>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</si>
  <si>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</si>
  <si>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</si>
  <si>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</si>
  <si>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</si>
  <si>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</si>
  <si>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</si>
  <si>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</si>
  <si>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</si>
  <si>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</si>
  <si>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</si>
  <si>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</si>
  <si>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</si>
  <si>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</si>
  <si>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</si>
  <si>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</si>
  <si>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</si>
  <si>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</si>
  <si>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</si>
  <si>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</si>
  <si>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</si>
  <si>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</si>
  <si>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</si>
  <si>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</si>
  <si>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</si>
  <si>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</si>
  <si>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</si>
  <si>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</si>
  <si>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</si>
  <si>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</si>
  <si>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</si>
  <si>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</si>
  <si>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</si>
  <si>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</si>
  <si>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</si>
  <si>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</si>
  <si>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</si>
  <si>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</si>
  <si>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</si>
  <si>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</si>
  <si>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</si>
  <si>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</si>
  <si>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</si>
  <si>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</si>
  <si>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</si>
  <si>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</si>
  <si>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</si>
  <si>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</si>
  <si>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</si>
  <si>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</si>
  <si>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</si>
  <si>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</si>
  <si>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</si>
  <si>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</si>
  <si>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</si>
  <si>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</si>
  <si>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</si>
  <si>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</si>
  <si>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</si>
  <si>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</si>
  <si>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</si>
  <si>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</si>
  <si>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</si>
  <si>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</si>
  <si>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</si>
  <si>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</si>
  <si>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</si>
  <si>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</si>
  <si>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</si>
  <si>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</si>
  <si>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</si>
  <si>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</si>
  <si>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</si>
  <si>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</si>
  <si>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</si>
  <si>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</si>
  <si>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</si>
  <si>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</si>
  <si>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</si>
  <si>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</si>
  <si>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</si>
  <si>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</si>
  <si>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</si>
  <si>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</si>
  <si>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</si>
  <si>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</si>
  <si>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</si>
  <si>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</si>
  <si>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</si>
  <si>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</si>
  <si>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</si>
  <si>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</si>
  <si>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</si>
  <si>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</si>
  <si>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</si>
  <si>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</si>
  <si>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</si>
  <si>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</si>
  <si>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</si>
  <si>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</si>
  <si>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</si>
  <si>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</si>
  <si>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</si>
  <si>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</si>
  <si>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</si>
  <si>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</si>
  <si>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</si>
  <si>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</si>
  <si>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</si>
  <si>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</si>
  <si>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</si>
  <si>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</si>
  <si>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</si>
  <si>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</si>
  <si>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</si>
  <si>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</si>
  <si>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</si>
  <si>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</si>
  <si>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</si>
  <si>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</si>
  <si>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</si>
  <si>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</si>
  <si>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</si>
  <si>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</si>
  <si>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</si>
  <si>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</si>
  <si>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</si>
  <si>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</si>
  <si>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</si>
  <si>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</si>
  <si>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</si>
  <si>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</si>
  <si>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</si>
  <si>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</si>
  <si>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</si>
  <si>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</si>
  <si>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</si>
  <si>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</si>
  <si>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</si>
  <si>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</si>
  <si>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</si>
  <si>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</si>
  <si>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</si>
  <si>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</si>
  <si>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</si>
  <si>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</si>
  <si>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</si>
  <si>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</si>
  <si>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</si>
  <si>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</si>
  <si>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</si>
  <si>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</si>
  <si>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</si>
  <si>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</si>
  <si>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</si>
  <si>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</si>
  <si>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</si>
  <si>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</si>
  <si>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</si>
  <si>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</si>
  <si>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</si>
  <si>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</si>
  <si>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</si>
  <si>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</si>
  <si>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</si>
  <si>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</si>
  <si>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</si>
  <si>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</si>
  <si>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</si>
  <si>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</si>
  <si>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</si>
  <si>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</si>
  <si>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</si>
  <si>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</si>
  <si>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</si>
  <si>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</si>
  <si>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</si>
  <si>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</si>
  <si>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</si>
  <si>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</si>
  <si>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</si>
  <si>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</si>
  <si>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</si>
  <si>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</si>
  <si>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</si>
  <si>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</si>
  <si>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</si>
  <si>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</si>
  <si>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</si>
  <si>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</si>
  <si>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</si>
  <si>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</si>
  <si>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</si>
  <si>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</si>
  <si>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</si>
  <si>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</si>
  <si>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</si>
  <si>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</si>
  <si>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</si>
  <si>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</si>
  <si>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</si>
  <si>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</si>
  <si>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</si>
  <si>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</si>
  <si>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</si>
  <si>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</si>
  <si>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</si>
  <si>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</si>
  <si>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</si>
  <si>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</si>
  <si>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</si>
  <si>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</si>
  <si>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</si>
  <si>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</si>
  <si>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</si>
  <si>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</si>
  <si>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</si>
  <si>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</si>
  <si>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</si>
  <si>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</si>
  <si>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</si>
  <si>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</si>
  <si>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</si>
  <si>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</si>
  <si>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</si>
  <si>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</si>
  <si>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</si>
  <si>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</si>
  <si>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</si>
  <si>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</si>
  <si>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</si>
  <si>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</si>
  <si>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</si>
  <si>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</si>
  <si>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</si>
  <si>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</si>
  <si>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</si>
  <si>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</si>
  <si>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</si>
  <si>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</si>
  <si>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</si>
  <si>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</si>
  <si>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</si>
  <si>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</si>
  <si>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</si>
  <si>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</si>
  <si>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</si>
  <si>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</si>
  <si>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</si>
  <si>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</si>
  <si>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</si>
  <si>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</si>
  <si>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</si>
  <si>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</si>
  <si>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</si>
  <si>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</si>
  <si>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</si>
  <si>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</si>
  <si>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</si>
  <si>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</si>
  <si>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</si>
  <si>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</si>
  <si>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</si>
  <si>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</si>
  <si>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</si>
  <si>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</si>
  <si>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</si>
  <si>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</si>
  <si>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</si>
  <si>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</si>
  <si>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</si>
  <si>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</si>
  <si>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</si>
  <si>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</si>
  <si>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</si>
  <si>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</si>
  <si>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</si>
  <si>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</si>
  <si>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</si>
  <si>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</si>
  <si>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</si>
  <si>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</si>
  <si>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</si>
  <si>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</si>
  <si>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</si>
  <si>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</si>
  <si>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</si>
  <si>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</si>
  <si>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</si>
  <si>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</si>
  <si>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</si>
  <si>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</si>
  <si>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</si>
  <si>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</si>
  <si>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</si>
  <si>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</si>
  <si>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</si>
  <si>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</si>
  <si>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</si>
  <si>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</si>
  <si>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</si>
  <si>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</si>
  <si>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</si>
  <si>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</si>
  <si>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</si>
  <si>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</si>
  <si>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</si>
  <si>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</si>
  <si>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</si>
  <si>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</si>
  <si>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</si>
  <si>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</si>
  <si>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</si>
  <si>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</si>
  <si>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</si>
  <si>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</si>
  <si>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</si>
  <si>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</si>
  <si>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</si>
  <si>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</si>
  <si>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</si>
  <si>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</si>
  <si>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</si>
  <si>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</si>
  <si>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</si>
  <si>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</si>
  <si>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</si>
  <si>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</si>
  <si>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</si>
  <si>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</si>
  <si>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</si>
  <si>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</si>
  <si>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</si>
  <si>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</si>
  <si>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</si>
  <si>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</si>
  <si>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</si>
  <si>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</si>
  <si>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</si>
  <si>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</si>
  <si>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</si>
  <si>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</si>
  <si>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</si>
  <si>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</si>
  <si>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</si>
  <si>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</si>
  <si>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</si>
  <si>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</si>
  <si>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</si>
  <si>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</si>
  <si>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</si>
  <si>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</si>
  <si>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</si>
  <si>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</si>
  <si>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</si>
  <si>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</si>
  <si>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</si>
  <si>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</si>
  <si>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</si>
  <si>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</si>
  <si>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</si>
  <si>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</si>
  <si>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</si>
  <si>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</si>
  <si>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</si>
  <si>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</si>
  <si>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</si>
  <si>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</si>
  <si>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</si>
  <si>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</si>
  <si>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</si>
  <si>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</si>
  <si>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</si>
  <si>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</si>
  <si>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</si>
  <si>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</si>
  <si>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</si>
  <si>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</si>
  <si>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</si>
  <si>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</si>
  <si>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</si>
  <si>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</si>
  <si>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</si>
  <si>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</si>
  <si>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</si>
  <si>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</si>
  <si>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</si>
  <si>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</si>
  <si>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</si>
  <si>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</si>
  <si>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</si>
  <si>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</si>
  <si>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</si>
  <si>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</si>
  <si>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</si>
  <si>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</si>
  <si>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</si>
  <si>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</si>
  <si>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</si>
  <si>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</si>
  <si>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</si>
  <si>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</si>
  <si>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</si>
  <si>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</si>
  <si>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</si>
  <si>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</si>
  <si>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</si>
  <si>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</si>
  <si>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</si>
  <si>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</si>
  <si>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</si>
  <si>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</si>
  <si>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</si>
  <si>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</si>
  <si>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</si>
  <si>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</si>
  <si>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</si>
  <si>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</si>
  <si>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</si>
  <si>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</si>
  <si>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</si>
  <si>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</si>
  <si>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</si>
  <si>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</si>
  <si>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</si>
  <si>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</si>
  <si>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</si>
  <si>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</si>
  <si>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</si>
  <si>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</si>
  <si>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</si>
  <si>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</si>
  <si>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</si>
  <si>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</si>
  <si>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</si>
  <si>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</si>
  <si>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</si>
  <si>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</si>
  <si>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</si>
  <si>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</si>
  <si>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</si>
  <si>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</si>
  <si>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</si>
  <si>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</si>
  <si>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</si>
  <si>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</si>
  <si>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</si>
  <si>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</si>
  <si>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</si>
  <si>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</si>
  <si>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</si>
  <si>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</si>
  <si>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</si>
  <si>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</si>
  <si>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</si>
  <si>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</si>
  <si>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</si>
  <si>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</si>
  <si>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</si>
  <si>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</si>
  <si>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</si>
  <si>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</si>
  <si>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</si>
  <si>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</si>
  <si>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</si>
  <si>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</si>
  <si>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</si>
  <si>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</si>
  <si>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</si>
  <si>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</si>
  <si>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</si>
  <si>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</si>
  <si>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</si>
  <si>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</si>
  <si>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</si>
  <si>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</si>
  <si>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</si>
  <si>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</si>
  <si>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</si>
  <si>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</si>
  <si>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</si>
  <si>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</si>
  <si>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</si>
  <si>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</si>
  <si>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</si>
  <si>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</si>
  <si>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</si>
  <si>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</si>
  <si>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</si>
  <si>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</si>
  <si>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</si>
  <si>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</si>
  <si>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</si>
  <si>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</si>
  <si>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</si>
  <si>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</si>
  <si>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</si>
  <si>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</si>
  <si>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</si>
  <si>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</si>
  <si>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</si>
  <si>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</si>
  <si>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</si>
  <si>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</si>
  <si>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</si>
  <si>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</si>
  <si>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</si>
  <si>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</si>
  <si>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</si>
  <si>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</si>
  <si>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</si>
  <si>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</si>
  <si>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</si>
  <si>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</si>
  <si>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</si>
  <si>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</si>
  <si>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</si>
  <si>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</si>
  <si>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</si>
  <si>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</si>
  <si>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</si>
  <si>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</si>
  <si>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</si>
  <si>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</si>
  <si>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</si>
  <si>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</si>
  <si>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</si>
  <si>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</si>
  <si>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</si>
  <si>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</si>
  <si>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</si>
  <si>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</si>
  <si>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</si>
  <si>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</si>
  <si>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</si>
  <si>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</si>
  <si>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</si>
  <si>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</si>
  <si>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</si>
  <si>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</si>
  <si>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</si>
  <si>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</si>
  <si>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</si>
  <si>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</si>
  <si>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</si>
  <si>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</si>
  <si>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</si>
  <si>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</si>
  <si>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</si>
  <si>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</si>
  <si>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</si>
  <si>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</si>
  <si>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</si>
  <si>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</si>
  <si>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</si>
  <si>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</si>
  <si>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</si>
  <si>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</si>
  <si>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</si>
  <si>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</si>
  <si>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</si>
  <si>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</si>
  <si>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</si>
  <si>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</si>
  <si>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</si>
  <si>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</si>
  <si>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</si>
  <si>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</si>
  <si>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</si>
  <si>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</si>
  <si>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</si>
  <si>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</si>
  <si>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</si>
  <si>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</si>
  <si>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</si>
  <si>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</si>
  <si>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</si>
  <si>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</si>
  <si>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</si>
  <si>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</si>
  <si>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</si>
  <si>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</si>
  <si>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</si>
  <si>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</si>
  <si>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</si>
  <si>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</si>
  <si>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</si>
  <si>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</si>
  <si>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</si>
  <si>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</si>
  <si>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</si>
  <si>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</si>
  <si>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</si>
  <si>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</si>
  <si>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</si>
  <si>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</si>
  <si>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</si>
  <si>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</si>
  <si>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</si>
  <si>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</si>
  <si>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</si>
  <si>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</si>
  <si>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</si>
  <si>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</si>
  <si>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</si>
  <si>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</si>
  <si>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</si>
  <si>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</si>
  <si>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</si>
  <si>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</si>
  <si>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</si>
  <si>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</si>
  <si>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</si>
  <si>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</si>
  <si>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</si>
  <si>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</si>
  <si>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</si>
  <si>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</si>
  <si>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</si>
  <si>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</si>
  <si>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</si>
  <si>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</si>
  <si>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</si>
  <si>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</si>
  <si>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</si>
  <si>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</si>
  <si>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</si>
  <si>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</si>
  <si>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</si>
  <si>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</si>
  <si>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</si>
  <si>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</si>
  <si>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</si>
  <si>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</si>
  <si>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</si>
  <si>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</si>
  <si>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</si>
  <si>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</si>
  <si>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</si>
  <si>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</si>
  <si>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</si>
  <si>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</si>
  <si>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</si>
  <si>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</si>
  <si>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</si>
  <si>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</si>
  <si>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</si>
  <si>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</si>
  <si>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</si>
  <si>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</si>
  <si>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</si>
  <si>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</si>
  <si>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</si>
  <si>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</si>
  <si>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</si>
  <si>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</si>
  <si>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</si>
  <si>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</si>
  <si>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</si>
  <si>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</si>
  <si>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</si>
  <si>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</si>
  <si>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</si>
  <si>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</si>
  <si>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</si>
  <si>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</si>
  <si>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</si>
  <si>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</si>
  <si>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</si>
  <si>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</si>
  <si>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</si>
  <si>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</si>
  <si>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</si>
  <si>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</si>
  <si>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</si>
  <si>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</si>
  <si>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</si>
  <si>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</si>
  <si>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</si>
  <si>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</si>
  <si>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</si>
  <si>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</si>
  <si>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</si>
  <si>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</si>
  <si>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</si>
  <si>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</si>
  <si>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</si>
  <si>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</si>
  <si>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</si>
  <si>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</si>
  <si>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</si>
  <si>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</si>
  <si>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</si>
  <si>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</si>
  <si>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</si>
  <si>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</si>
  <si>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</si>
  <si>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</si>
  <si>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</si>
  <si>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</si>
  <si>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</si>
  <si>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</si>
  <si>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</si>
  <si>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</si>
  <si>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</si>
  <si>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</si>
  <si>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</si>
  <si>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</si>
  <si>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</si>
  <si>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</si>
  <si>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</si>
  <si>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</si>
  <si>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</si>
  <si>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</si>
  <si>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</si>
  <si>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</si>
  <si>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</si>
  <si>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</si>
  <si>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</si>
  <si>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</si>
  <si>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</si>
  <si>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</si>
  <si>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</si>
  <si>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</si>
  <si>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</si>
  <si>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</si>
  <si>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</si>
  <si>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</si>
  <si>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</si>
  <si>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</si>
  <si>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</si>
  <si>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</si>
  <si>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</si>
  <si>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</si>
  <si>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</si>
  <si>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</si>
  <si>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</si>
  <si>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</si>
  <si>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</si>
  <si>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</si>
  <si>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</si>
  <si>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</si>
  <si>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</si>
  <si>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</si>
  <si>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</si>
  <si>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</si>
  <si>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</si>
  <si>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</si>
  <si>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</si>
  <si>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</si>
  <si>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</si>
  <si>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</si>
  <si>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</si>
  <si>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</si>
  <si>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</si>
  <si>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</si>
  <si>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</si>
  <si>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</si>
  <si>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</si>
  <si>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</si>
  <si>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</si>
  <si>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</si>
  <si>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</si>
  <si>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</si>
  <si>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</si>
  <si>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</si>
  <si>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</si>
  <si>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</si>
  <si>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</si>
  <si>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</si>
  <si>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</si>
  <si>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</si>
  <si>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</si>
  <si>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</si>
  <si>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</si>
  <si>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</si>
  <si>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</si>
  <si>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</si>
  <si>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</si>
  <si>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</si>
  <si>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</si>
  <si>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</si>
  <si>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</si>
  <si>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</si>
  <si>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</si>
  <si>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</si>
  <si>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</si>
  <si>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</si>
  <si>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</si>
  <si>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</si>
  <si>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</si>
  <si>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</si>
  <si>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</si>
  <si>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</si>
  <si>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</si>
  <si>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</si>
  <si>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</si>
  <si>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</si>
  <si>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</si>
  <si>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</si>
  <si>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</si>
  <si>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</si>
  <si>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</si>
  <si>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</si>
  <si>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</si>
  <si>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</si>
  <si>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</si>
  <si>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</si>
  <si>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</si>
  <si>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</si>
  <si>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</si>
  <si>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</si>
  <si>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</si>
  <si>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</si>
  <si>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</si>
  <si>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</si>
  <si>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</si>
  <si>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</si>
  <si>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</si>
  <si>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</si>
  <si>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</si>
  <si>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</si>
  <si>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</si>
  <si>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</si>
  <si>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</si>
  <si>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</si>
  <si>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</si>
  <si>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</si>
  <si>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</si>
  <si>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</si>
  <si>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</si>
  <si>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</si>
  <si>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</si>
  <si>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</si>
  <si>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</si>
  <si>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</si>
  <si>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</si>
  <si>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</si>
  <si>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</si>
  <si>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</si>
  <si>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</si>
  <si>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</si>
  <si>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</si>
  <si>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</si>
  <si>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</si>
  <si>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</si>
  <si>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</si>
  <si>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</si>
  <si>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</si>
  <si>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</si>
  <si>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</si>
  <si>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</si>
  <si>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</si>
  <si>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</si>
  <si>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</si>
  <si>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</si>
  <si>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</si>
  <si>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</si>
  <si>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</si>
  <si>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</si>
  <si>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</si>
  <si>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</si>
  <si>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</si>
  <si>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</si>
  <si>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</si>
  <si>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</si>
  <si>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</si>
  <si>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</si>
  <si>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</si>
  <si>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</si>
  <si>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</si>
  <si>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</si>
  <si>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</si>
  <si>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</si>
  <si>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</si>
  <si>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</si>
  <si>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</si>
  <si>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</si>
  <si>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</si>
  <si>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</si>
  <si>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</si>
  <si>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</si>
  <si>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</si>
  <si>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</si>
  <si>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</si>
  <si>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</si>
  <si>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</si>
  <si>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</si>
  <si>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</si>
  <si>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</si>
  <si>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</si>
  <si>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</si>
  <si>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</si>
  <si>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</si>
  <si>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</si>
  <si>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</si>
  <si>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</si>
  <si>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</si>
  <si>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</si>
  <si>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</si>
  <si>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</si>
  <si>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</si>
  <si>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</si>
  <si>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</si>
  <si>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</si>
  <si>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</si>
  <si>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</si>
  <si>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</si>
  <si>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</si>
  <si>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</si>
  <si>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</si>
  <si>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</si>
  <si>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</si>
  <si>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</si>
  <si>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</si>
  <si>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</si>
  <si>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</si>
  <si>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</si>
  <si>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</si>
  <si>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</si>
  <si>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</si>
  <si>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</si>
  <si>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</si>
  <si>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</si>
  <si>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</si>
  <si>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</si>
  <si>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</si>
  <si>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</si>
  <si>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</si>
  <si>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</si>
  <si>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</si>
  <si>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</si>
  <si>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</si>
  <si>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</si>
  <si>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</si>
  <si>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</si>
  <si>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</si>
  <si>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</si>
  <si>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</si>
  <si>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</si>
  <si>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</si>
  <si>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</si>
  <si>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</si>
  <si>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</si>
  <si>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</si>
  <si>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</si>
  <si>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</si>
  <si>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</si>
  <si>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</si>
  <si>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</si>
  <si>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</si>
  <si>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</si>
  <si>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</si>
  <si>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</si>
  <si>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</si>
  <si>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</si>
  <si>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</si>
  <si>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</si>
  <si>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</si>
  <si>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</si>
  <si>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</si>
  <si>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</si>
  <si>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</si>
  <si>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</si>
  <si>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</si>
  <si>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</si>
  <si>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</si>
  <si>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</si>
  <si>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</si>
  <si>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</si>
  <si>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</si>
  <si>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</si>
  <si>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</si>
  <si>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</si>
  <si>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</si>
  <si>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</si>
  <si>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</si>
  <si>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</si>
  <si>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</si>
  <si>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</si>
  <si>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</si>
  <si>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</si>
  <si>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</si>
  <si>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</si>
  <si>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</si>
  <si>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</si>
  <si>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</si>
  <si>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</si>
  <si>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</si>
  <si>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</si>
  <si>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</si>
  <si>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</si>
  <si>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</si>
  <si>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</si>
  <si>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</si>
  <si>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</si>
  <si>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</si>
  <si>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</si>
  <si>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</si>
  <si>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</si>
  <si>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</si>
  <si>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</si>
  <si>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</si>
  <si>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</si>
  <si>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</si>
  <si>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</si>
  <si>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</si>
  <si>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</si>
  <si>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</si>
  <si>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</si>
  <si>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</si>
  <si>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</si>
  <si>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</si>
  <si>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</si>
  <si>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</si>
  <si>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</si>
  <si>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</si>
  <si>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</si>
  <si>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</si>
  <si>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</si>
  <si>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</si>
  <si>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</si>
  <si>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</si>
  <si>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</si>
  <si>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</si>
  <si>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</si>
  <si>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</si>
  <si>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</si>
  <si>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</si>
  <si>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</si>
  <si>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</si>
  <si>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</si>
  <si>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</si>
  <si>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</si>
  <si>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</si>
  <si>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</si>
  <si>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</si>
  <si>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</si>
  <si>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</si>
  <si>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</si>
  <si>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</si>
  <si>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</si>
  <si>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</si>
  <si>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</si>
  <si>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</si>
  <si>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</si>
  <si>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</si>
  <si>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</si>
  <si>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</si>
  <si>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</si>
  <si>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</si>
  <si>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</si>
  <si>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</si>
  <si>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</si>
  <si>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</si>
  <si>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</si>
  <si>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</si>
  <si>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</si>
  <si>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</si>
  <si>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</si>
  <si>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</si>
  <si>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</si>
  <si>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</si>
  <si>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</si>
  <si>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</si>
  <si>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</si>
  <si>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</si>
  <si>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</si>
  <si>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</si>
  <si>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</si>
  <si>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</si>
  <si>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</si>
  <si>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</si>
  <si>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</si>
  <si>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</si>
  <si>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</si>
  <si>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</si>
  <si>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</si>
  <si>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</si>
  <si>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</si>
  <si>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</si>
  <si>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</si>
  <si>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</si>
  <si>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</si>
  <si>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</si>
  <si>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</si>
  <si>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</si>
  <si>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</si>
  <si>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</si>
  <si>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</si>
  <si>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</si>
  <si>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</si>
  <si>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</si>
  <si>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</si>
  <si>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</si>
  <si>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</si>
  <si>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</si>
  <si>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</si>
  <si>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</si>
  <si>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</si>
  <si>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</si>
  <si>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</si>
  <si>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</si>
  <si>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</si>
  <si>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</si>
  <si>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</si>
  <si>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</si>
  <si>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</si>
  <si>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</si>
  <si>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</si>
  <si>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</si>
  <si>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</si>
  <si>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</si>
  <si>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</si>
  <si>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</si>
  <si>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</si>
  <si>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</si>
  <si>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</si>
  <si>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</si>
  <si>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</si>
  <si>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</si>
  <si>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</si>
  <si>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</si>
  <si>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</si>
  <si>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</si>
  <si>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</si>
  <si>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</si>
  <si>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</si>
  <si>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</si>
  <si>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</si>
  <si>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</si>
  <si>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</si>
  <si>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</si>
  <si>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</si>
  <si>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</si>
  <si>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</si>
  <si>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</si>
  <si>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</si>
  <si>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</si>
  <si>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</si>
  <si>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</si>
  <si>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</si>
  <si>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</si>
  <si>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</si>
  <si>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</si>
  <si>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</si>
  <si>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</si>
  <si>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</si>
  <si>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</si>
  <si>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</si>
  <si>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</si>
  <si>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</si>
  <si>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</si>
  <si>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</si>
  <si>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</si>
  <si>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</si>
  <si>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</si>
  <si>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</si>
  <si>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</si>
  <si>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</si>
  <si>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</si>
  <si>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</si>
  <si>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</si>
  <si>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</si>
  <si>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</si>
  <si>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</si>
  <si>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</si>
  <si>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</si>
  <si>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</si>
  <si>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</si>
  <si>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</si>
  <si>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</si>
  <si>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</si>
  <si>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</si>
  <si>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</si>
  <si>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</si>
  <si>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</si>
  <si>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</si>
  <si>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</si>
  <si>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</si>
  <si>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</si>
  <si>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</si>
  <si>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</si>
  <si>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</si>
  <si>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</si>
  <si>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</si>
  <si>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</si>
  <si>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</si>
  <si>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</si>
  <si>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</si>
  <si>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</si>
  <si>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</si>
  <si>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</si>
  <si>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</si>
  <si>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</si>
  <si>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</si>
  <si>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</si>
  <si>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</si>
  <si>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</si>
  <si>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</si>
  <si>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</si>
  <si>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</si>
  <si>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</si>
  <si>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</si>
  <si>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</si>
  <si>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</si>
  <si>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</si>
  <si>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</si>
  <si>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</si>
  <si>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</si>
  <si>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</si>
  <si>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</si>
  <si>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</si>
  <si>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</si>
  <si>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</si>
  <si>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</si>
  <si>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</si>
  <si>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</si>
  <si>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</si>
  <si>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</si>
  <si>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</si>
  <si>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</si>
  <si>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</si>
  <si>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</si>
  <si>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</si>
  <si>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</si>
  <si>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</si>
  <si>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</si>
  <si>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</si>
  <si>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</si>
  <si>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</si>
  <si>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</si>
  <si>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</si>
  <si>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</si>
  <si>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</si>
  <si>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</si>
  <si>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</si>
  <si>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</si>
  <si>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</si>
  <si>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</si>
  <si>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</si>
  <si>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</si>
  <si>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</si>
  <si>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</si>
  <si>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</si>
  <si>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</si>
  <si>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</si>
  <si>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</si>
  <si>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</si>
  <si>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</si>
  <si>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</si>
  <si>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</si>
  <si>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</si>
  <si>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</si>
  <si>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</si>
  <si>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</si>
  <si>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</si>
  <si>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</si>
  <si>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</si>
  <si>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</si>
  <si>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</si>
  <si>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</si>
  <si>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</si>
  <si>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</si>
  <si>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</si>
  <si>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</si>
  <si>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</si>
  <si>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</si>
  <si>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</si>
  <si>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</si>
  <si>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</si>
  <si>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</si>
  <si>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</si>
  <si>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</si>
  <si>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</si>
  <si>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</si>
  <si>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</si>
  <si>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</si>
  <si>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</si>
  <si>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</si>
  <si>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</si>
  <si>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</si>
  <si>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</si>
  <si>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</si>
  <si>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</si>
  <si>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</si>
  <si>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</si>
  <si>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</si>
  <si>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</si>
  <si>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</si>
  <si>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</si>
  <si>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</si>
  <si>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</si>
  <si>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</si>
  <si>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</si>
  <si>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</si>
  <si>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</si>
  <si>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</si>
  <si>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</si>
  <si>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</si>
  <si>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</si>
  <si>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</si>
  <si>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</si>
  <si>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</si>
  <si>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</si>
  <si>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</si>
  <si>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</si>
  <si>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</si>
  <si>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</si>
  <si>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</si>
  <si>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</si>
  <si>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</si>
  <si>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</si>
  <si>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</si>
  <si>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</si>
  <si>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</si>
  <si>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</si>
  <si>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</si>
  <si>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</si>
  <si>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</si>
  <si>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</si>
  <si>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</si>
  <si>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</si>
  <si>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</si>
  <si>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</si>
  <si>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</si>
  <si>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</si>
  <si>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</si>
  <si>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</si>
  <si>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</si>
  <si>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</si>
  <si>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</si>
  <si>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</si>
  <si>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</si>
  <si>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</si>
  <si>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</si>
  <si>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</si>
  <si>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</si>
  <si>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</si>
  <si>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</si>
  <si>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</si>
  <si>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</si>
  <si>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</si>
  <si>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</si>
  <si>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</si>
  <si>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</si>
  <si>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</si>
  <si>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</si>
  <si>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</si>
  <si>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</si>
  <si>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</si>
  <si>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</si>
  <si>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</si>
  <si>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</si>
  <si>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</si>
  <si>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</si>
  <si>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</si>
  <si>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</si>
  <si>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</si>
  <si>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</si>
  <si>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</si>
  <si>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</si>
  <si>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</si>
  <si>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</si>
  <si>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</si>
  <si>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</si>
  <si>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</si>
  <si>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</si>
  <si>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</si>
  <si>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</si>
  <si>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</si>
  <si>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</si>
  <si>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</si>
  <si>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</si>
  <si>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</si>
  <si>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</si>
  <si>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</si>
  <si>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</si>
  <si>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</si>
  <si>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</si>
  <si>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</si>
  <si>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</si>
  <si>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</si>
  <si>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</si>
  <si>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</si>
  <si>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</si>
  <si>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</si>
  <si>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</si>
  <si>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</si>
  <si>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</si>
  <si>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</si>
  <si>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</si>
  <si>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</si>
  <si>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</si>
  <si>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</si>
  <si>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</si>
  <si>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</si>
  <si>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</si>
  <si>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</si>
  <si>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</si>
  <si>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</si>
  <si>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</si>
  <si>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</si>
  <si>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</si>
  <si>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</si>
  <si>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</si>
  <si>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</si>
  <si>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</si>
  <si>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</si>
  <si>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</si>
  <si>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</si>
  <si>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</si>
  <si>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</si>
  <si>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</si>
  <si>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</si>
  <si>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</si>
  <si>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</si>
  <si>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</si>
  <si>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</si>
  <si>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</si>
  <si>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</si>
  <si>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</si>
  <si>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</si>
  <si>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</si>
  <si>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</si>
  <si>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</si>
  <si>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</si>
  <si>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</si>
  <si>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</si>
  <si>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</si>
  <si>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</si>
  <si>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</si>
  <si>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</si>
  <si>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</si>
  <si>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</si>
  <si>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</si>
  <si>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</si>
  <si>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</si>
  <si>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</si>
  <si>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</si>
  <si>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</si>
  <si>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</si>
  <si>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</si>
  <si>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</si>
  <si>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</si>
  <si>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</si>
  <si>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</si>
  <si>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</si>
  <si>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</si>
  <si>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</si>
  <si>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</si>
  <si>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</si>
  <si>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</si>
  <si>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</si>
  <si>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</si>
  <si>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</si>
  <si>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</si>
  <si>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</si>
  <si>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</si>
  <si>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</si>
  <si>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</si>
  <si>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</si>
  <si>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</si>
  <si>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</si>
  <si>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</si>
  <si>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</si>
  <si>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</si>
  <si>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</si>
  <si>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</si>
  <si>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</si>
  <si>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</si>
  <si>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</si>
  <si>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</si>
  <si>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</si>
  <si>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</si>
  <si>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</si>
  <si>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</si>
  <si>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</si>
  <si>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</si>
  <si>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</si>
  <si>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</si>
  <si>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</si>
  <si>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</si>
  <si>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</si>
  <si>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</si>
  <si>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</si>
  <si>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</si>
  <si>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</si>
  <si>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</si>
  <si>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</si>
  <si>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</si>
  <si>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</si>
  <si>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</si>
  <si>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</si>
  <si>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</si>
  <si>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</si>
  <si>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</si>
  <si>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</si>
  <si>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</si>
  <si>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</si>
  <si>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</si>
  <si>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</si>
  <si>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</si>
  <si>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</si>
  <si>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</si>
  <si>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</si>
  <si>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</si>
  <si>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</si>
  <si>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</si>
  <si>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</si>
  <si>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</si>
  <si>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</si>
  <si>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</si>
  <si>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</si>
  <si>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</si>
  <si>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</si>
  <si>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</si>
  <si>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</si>
  <si>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</si>
  <si>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</si>
  <si>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</si>
  <si>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</si>
  <si>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</si>
  <si>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</si>
  <si>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</si>
  <si>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</si>
  <si>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</si>
  <si>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</si>
  <si>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</si>
  <si>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</si>
  <si>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</si>
  <si>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</si>
  <si>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</si>
  <si>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</si>
  <si>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</si>
  <si>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</si>
  <si>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</si>
  <si>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</si>
  <si>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</si>
  <si>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</si>
  <si>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</si>
  <si>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</si>
  <si>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</si>
  <si>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</si>
  <si>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</si>
  <si>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</si>
  <si>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</si>
  <si>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</si>
  <si>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</si>
  <si>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</si>
  <si>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</si>
  <si>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</si>
  <si>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</si>
  <si>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</si>
  <si>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</si>
  <si>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</si>
  <si>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</si>
  <si>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</si>
  <si>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</si>
  <si>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</si>
  <si>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</si>
  <si>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</si>
  <si>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</si>
  <si>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</si>
  <si>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</si>
  <si>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</si>
  <si>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</si>
  <si>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</si>
  <si>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</si>
  <si>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</si>
  <si>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</si>
  <si>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</si>
  <si>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</si>
  <si>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</si>
  <si>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</si>
  <si>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</si>
  <si>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</si>
  <si>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</si>
  <si>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</si>
  <si>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</si>
  <si>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</si>
  <si>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</si>
  <si>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</si>
  <si>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</si>
  <si>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</si>
  <si>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</si>
  <si>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</si>
  <si>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</si>
  <si>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</si>
  <si>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</si>
  <si>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</si>
  <si>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</si>
  <si>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</si>
  <si>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</si>
  <si>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</si>
  <si>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</si>
  <si>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</si>
  <si>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</si>
  <si>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</si>
  <si>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</si>
  <si>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</si>
  <si>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</si>
  <si>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</si>
  <si>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</si>
  <si>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</si>
  <si>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</si>
  <si>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</si>
  <si>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</si>
  <si>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</si>
  <si>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</si>
  <si>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</si>
  <si>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</si>
  <si>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</si>
  <si>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</si>
  <si>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</si>
  <si>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</si>
  <si>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</si>
  <si>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</si>
  <si>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</si>
  <si>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</si>
  <si>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</si>
  <si>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</si>
  <si>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</si>
  <si>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</si>
  <si>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</si>
  <si>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</si>
  <si>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</si>
  <si>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</si>
  <si>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</si>
  <si>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</si>
  <si>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</si>
  <si>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</si>
  <si>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</si>
  <si>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</si>
  <si>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</si>
  <si>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</si>
  <si>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</si>
  <si>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</si>
  <si>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</si>
  <si>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</si>
  <si>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</si>
  <si>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</si>
  <si>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</si>
  <si>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</si>
  <si>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</si>
  <si>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</si>
  <si>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</si>
  <si>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</si>
  <si>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</si>
  <si>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</si>
  <si>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</si>
  <si>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</si>
  <si>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</si>
  <si>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</si>
  <si>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</si>
  <si>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</si>
  <si>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</si>
  <si>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</si>
  <si>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</si>
  <si>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</si>
  <si>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</si>
  <si>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</si>
  <si>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</si>
  <si>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</si>
  <si>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</si>
  <si>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</si>
  <si>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</si>
  <si>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</si>
  <si>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</si>
  <si>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</si>
  <si>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</si>
  <si>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</si>
  <si>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</si>
  <si>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</si>
  <si>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</si>
  <si>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</si>
  <si>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</si>
  <si>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</si>
  <si>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</si>
  <si>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</si>
  <si>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</si>
  <si>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</si>
  <si>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</si>
  <si>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</si>
  <si>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</si>
  <si>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</si>
  <si>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</si>
  <si>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</si>
  <si>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</si>
  <si>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</si>
  <si>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</si>
  <si>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</si>
  <si>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</si>
  <si>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</si>
  <si>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</si>
  <si>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</si>
  <si>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</si>
  <si>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</si>
  <si>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</si>
  <si>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</si>
  <si>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</si>
  <si>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</si>
  <si>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</si>
  <si>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</si>
  <si>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</si>
  <si>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</si>
  <si>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</si>
  <si>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</si>
  <si>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</si>
  <si>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</si>
  <si>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</si>
  <si>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</si>
  <si>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</si>
  <si>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</si>
  <si>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</si>
  <si>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</si>
  <si>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</si>
  <si>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</si>
  <si>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</si>
  <si>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</si>
  <si>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</si>
  <si>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</si>
  <si>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</si>
  <si>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</si>
  <si>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</si>
  <si>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</si>
  <si>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</si>
  <si>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</si>
  <si>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</si>
  <si>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</si>
  <si>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</si>
  <si>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</si>
  <si>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</si>
  <si>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</si>
  <si>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</si>
  <si>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</si>
  <si>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</si>
  <si>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</si>
  <si>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</si>
  <si>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</si>
  <si>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</si>
  <si>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</si>
  <si>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</si>
  <si>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</si>
  <si>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</si>
  <si>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</si>
  <si>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</si>
  <si>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</si>
  <si>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</si>
  <si>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</si>
  <si>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</si>
  <si>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</si>
  <si>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</si>
  <si>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</si>
  <si>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</si>
  <si>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</si>
  <si>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</si>
  <si>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</si>
  <si>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</si>
  <si>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</si>
  <si>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</si>
  <si>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</si>
  <si>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</si>
  <si>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</si>
  <si>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</si>
  <si>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</si>
  <si>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</si>
  <si>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</si>
  <si>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</si>
  <si>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</si>
  <si>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</si>
  <si>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</si>
  <si>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</si>
  <si>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</si>
  <si>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</si>
  <si>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</si>
  <si>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</si>
  <si>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</si>
  <si>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</si>
  <si>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</si>
  <si>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</si>
  <si>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</si>
  <si>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</si>
  <si>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</si>
  <si>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</si>
  <si>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</si>
  <si>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</si>
  <si>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</si>
  <si>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</si>
  <si>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</si>
  <si>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</si>
  <si>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</si>
  <si>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</si>
  <si>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</si>
  <si>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</si>
  <si>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</si>
  <si>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</si>
  <si>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</si>
  <si>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</si>
  <si>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</si>
  <si>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</si>
  <si>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</si>
  <si>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</si>
  <si>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</si>
  <si>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</si>
  <si>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</si>
  <si>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</si>
  <si>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</si>
  <si>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</si>
  <si>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</si>
  <si>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</si>
  <si>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</si>
  <si>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</si>
  <si>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</si>
  <si>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</si>
  <si>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</si>
  <si>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</si>
  <si>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</si>
  <si>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</si>
  <si>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</si>
  <si>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</si>
  <si>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</si>
  <si>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</si>
  <si>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</si>
  <si>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</si>
  <si>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</si>
  <si>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</si>
  <si>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</si>
  <si>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</si>
  <si>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</si>
  <si>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</si>
  <si>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</si>
  <si>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</si>
  <si>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</si>
  <si>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</si>
  <si>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</si>
  <si>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</si>
  <si>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</si>
  <si>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</si>
  <si>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</si>
  <si>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</si>
  <si>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</si>
  <si>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</si>
  <si>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</si>
  <si>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</si>
  <si>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</si>
  <si>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</si>
  <si>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</si>
  <si>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</si>
  <si>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</si>
  <si>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</si>
  <si>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</si>
  <si>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</si>
  <si>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</si>
  <si>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</si>
  <si>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</si>
  <si>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</si>
  <si>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</si>
  <si>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</si>
  <si>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</si>
  <si>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</si>
  <si>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</si>
  <si>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</si>
  <si>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</si>
  <si>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</si>
  <si>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</si>
  <si>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</si>
  <si>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</si>
  <si>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</si>
  <si>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</si>
  <si>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</si>
  <si>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</si>
  <si>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</si>
  <si>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</si>
  <si>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</si>
  <si>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</si>
  <si>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</si>
  <si>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</si>
  <si>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</si>
  <si>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</si>
  <si>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</si>
  <si>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</si>
  <si>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</si>
  <si>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</si>
  <si>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</si>
  <si>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</si>
  <si>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</si>
  <si>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</si>
  <si>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</si>
  <si>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</si>
  <si>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</si>
  <si>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</si>
  <si>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</si>
  <si>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</si>
  <si>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</si>
  <si>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</si>
  <si>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</si>
  <si>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</si>
  <si>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</si>
  <si>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</si>
  <si>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</si>
  <si>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</si>
  <si>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</si>
  <si>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</si>
  <si>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</si>
  <si>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</si>
  <si>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</si>
  <si>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</si>
  <si>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</si>
  <si>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</si>
  <si>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</si>
  <si>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</si>
  <si>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</si>
  <si>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</si>
  <si>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</si>
  <si>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</si>
  <si>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</si>
  <si>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</si>
  <si>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</si>
  <si>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</si>
  <si>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</si>
  <si>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</si>
  <si>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</si>
  <si>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</si>
  <si>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</si>
  <si>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</si>
  <si>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</si>
  <si>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</si>
  <si>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</si>
  <si>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</si>
  <si>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</si>
  <si>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</si>
  <si>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</si>
  <si>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</si>
  <si>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</si>
  <si>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</si>
  <si>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</si>
  <si>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</si>
  <si>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</si>
  <si>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</si>
  <si>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</si>
  <si>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</si>
  <si>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</si>
  <si>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</si>
  <si>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</si>
  <si>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</si>
  <si>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</si>
  <si>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</si>
  <si>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</si>
  <si>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</si>
  <si>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</si>
  <si>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</si>
  <si>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</si>
  <si>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</si>
  <si>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</si>
  <si>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</si>
  <si>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</si>
  <si>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</si>
  <si>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</si>
  <si>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</si>
  <si>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</si>
  <si>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</si>
  <si>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</si>
  <si>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</si>
  <si>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</si>
  <si>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</si>
  <si>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</si>
  <si>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</si>
  <si>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</si>
  <si>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</si>
  <si>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</si>
  <si>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</si>
  <si>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</si>
  <si>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</si>
  <si>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</si>
  <si>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</si>
  <si>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</si>
  <si>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</si>
  <si>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</si>
  <si>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</si>
  <si>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</si>
  <si>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</si>
  <si>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</si>
  <si>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</si>
  <si>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</si>
  <si>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</si>
  <si>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</si>
  <si>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</si>
  <si>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</si>
  <si>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</si>
  <si>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</si>
  <si>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</si>
  <si>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</si>
  <si>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</si>
  <si>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</si>
  <si>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</si>
  <si>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</si>
  <si>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</si>
  <si>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</si>
  <si>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</si>
  <si>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</si>
  <si>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</si>
  <si>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</si>
  <si>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</si>
  <si>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</si>
  <si>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</si>
  <si>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</si>
  <si>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</si>
  <si>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</si>
  <si>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</si>
  <si>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</si>
  <si>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</si>
  <si>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</si>
  <si>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</si>
  <si>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</si>
  <si>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</si>
  <si>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</si>
  <si>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</si>
  <si>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</si>
  <si>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</si>
  <si>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</si>
  <si>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</si>
  <si>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</si>
  <si>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</si>
  <si>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</si>
  <si>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</si>
  <si>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</si>
  <si>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</si>
  <si>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</si>
  <si>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</si>
  <si>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</si>
  <si>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</si>
  <si>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</si>
  <si>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</si>
  <si>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</si>
  <si>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</si>
  <si>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</si>
  <si>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</si>
  <si>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</si>
  <si>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</si>
  <si>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</si>
  <si>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</si>
  <si>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</si>
  <si>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</si>
  <si>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</si>
  <si>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</si>
  <si>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</si>
  <si>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</si>
  <si>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</si>
  <si>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</si>
  <si>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</si>
  <si>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</si>
  <si>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</si>
  <si>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</si>
  <si>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</si>
  <si>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</si>
  <si>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</si>
  <si>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</si>
  <si>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</si>
  <si>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</si>
  <si>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</si>
  <si>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</si>
  <si>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</si>
  <si>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</si>
  <si>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</si>
  <si>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</si>
  <si>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</si>
  <si>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</si>
  <si>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</si>
  <si>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</si>
  <si>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</si>
  <si>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</si>
  <si>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</si>
  <si>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</si>
  <si>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</si>
  <si>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</si>
  <si>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</si>
  <si>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</si>
  <si>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</si>
  <si>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</si>
  <si>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</si>
  <si>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</si>
  <si>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</si>
  <si>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</si>
  <si>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</si>
  <si>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</si>
  <si>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</si>
  <si>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</si>
  <si>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</si>
  <si>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</si>
  <si>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</si>
  <si>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</si>
  <si>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</si>
  <si>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</si>
  <si>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</si>
  <si>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</si>
  <si>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</si>
  <si>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</si>
  <si>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</si>
  <si>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</si>
  <si>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</si>
  <si>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</si>
  <si>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</si>
  <si>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</si>
  <si>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</si>
  <si>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</si>
  <si>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</si>
  <si>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</si>
  <si>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</si>
  <si>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</si>
  <si>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</si>
  <si>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</si>
  <si>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</si>
  <si>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</si>
  <si>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</si>
  <si>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</si>
  <si>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</si>
  <si>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</si>
  <si>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</si>
  <si>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</si>
  <si>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</si>
  <si>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</si>
  <si>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</si>
  <si>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</si>
  <si>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</si>
  <si>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</si>
  <si>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</si>
  <si>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</si>
  <si>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</si>
  <si>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</si>
  <si>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</si>
  <si>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</si>
  <si>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</si>
  <si>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</si>
  <si>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</si>
  <si>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</si>
  <si>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</si>
  <si>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</si>
  <si>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</si>
  <si>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</si>
  <si>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</si>
  <si>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</si>
  <si>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</si>
  <si>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</si>
  <si>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</si>
  <si>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</si>
  <si>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</si>
  <si>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</si>
  <si>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</si>
  <si>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</si>
  <si>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</si>
  <si>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</si>
  <si>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</si>
  <si>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</si>
  <si>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</si>
  <si>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</si>
  <si>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</si>
  <si>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</si>
  <si>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</si>
  <si>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</si>
  <si>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</si>
  <si>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</si>
  <si>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</si>
  <si>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</si>
  <si>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</si>
  <si>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</si>
  <si>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</si>
  <si>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</si>
  <si>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</si>
  <si>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</si>
  <si>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</si>
  <si>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</si>
  <si>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</si>
  <si>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</si>
  <si>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</si>
  <si>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</si>
  <si>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</si>
  <si>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</si>
  <si>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</si>
  <si>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</si>
  <si>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</si>
  <si>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</si>
  <si>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</si>
  <si>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</si>
  <si>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</si>
  <si>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</si>
  <si>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</si>
  <si>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</si>
  <si>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</si>
  <si>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</si>
  <si>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</si>
  <si>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</si>
  <si>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</si>
  <si>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</si>
  <si>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</si>
  <si>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</si>
  <si>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</si>
  <si>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</si>
  <si>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</si>
  <si>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</si>
  <si>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</si>
  <si>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</si>
  <si>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</si>
  <si>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</si>
  <si>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</si>
  <si>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</si>
  <si>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</si>
  <si>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</si>
  <si>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</si>
  <si>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</si>
  <si>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</si>
  <si>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</si>
  <si>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</si>
  <si>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</si>
  <si>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</si>
  <si>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</si>
  <si>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</si>
  <si>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</si>
  <si>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</si>
  <si>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</si>
  <si>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</si>
  <si>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</si>
  <si>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</si>
  <si>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</si>
  <si>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</si>
  <si>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</si>
  <si>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</si>
  <si>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</si>
  <si>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</si>
  <si>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</si>
  <si>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</si>
  <si>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</si>
  <si>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</si>
  <si>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</si>
  <si>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</si>
  <si>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</si>
  <si>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</si>
  <si>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</si>
  <si>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</si>
  <si>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</si>
  <si>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</si>
  <si>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</si>
  <si>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</si>
  <si>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</si>
  <si>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</si>
  <si>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</si>
  <si>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</si>
  <si>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</si>
  <si>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</si>
  <si>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</si>
  <si>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</si>
  <si>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</si>
  <si>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</si>
  <si>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</si>
  <si>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</si>
  <si>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</si>
  <si>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</si>
  <si>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</si>
  <si>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</si>
  <si>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</si>
  <si>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</si>
  <si>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</si>
  <si>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</si>
  <si>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</si>
  <si>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</si>
  <si>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</si>
  <si>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</si>
  <si>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</si>
  <si>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</si>
  <si>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</si>
  <si>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</si>
  <si>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</si>
  <si>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</si>
  <si>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</si>
  <si>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</si>
  <si>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</si>
  <si>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</si>
  <si>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</si>
  <si>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</si>
  <si>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</si>
  <si>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</si>
  <si>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</si>
  <si>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</si>
  <si>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</si>
  <si>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</si>
  <si>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</si>
  <si>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</si>
  <si>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</si>
  <si>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</si>
  <si>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</si>
  <si>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</si>
  <si>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</si>
  <si>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</si>
  <si>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</si>
  <si>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</si>
  <si>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</si>
  <si>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</si>
  <si>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</si>
  <si>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</si>
  <si>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</si>
  <si>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</si>
  <si>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</si>
  <si>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</si>
  <si>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</si>
  <si>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</si>
  <si>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</si>
  <si>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</si>
  <si>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</si>
  <si>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</si>
  <si>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</si>
  <si>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</si>
  <si>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</si>
  <si>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</si>
  <si>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</si>
  <si>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</si>
  <si>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</si>
  <si>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</si>
  <si>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</si>
  <si>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</si>
  <si>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</si>
  <si>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</si>
  <si>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</si>
  <si>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</si>
  <si>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</si>
  <si>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</si>
  <si>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</si>
  <si>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</si>
  <si>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</si>
  <si>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</si>
  <si>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</si>
  <si>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</si>
  <si>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</si>
  <si>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</si>
  <si>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</si>
  <si>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</si>
  <si>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</si>
  <si>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</si>
  <si>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</si>
  <si>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</si>
  <si>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</si>
  <si>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</si>
  <si>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</si>
  <si>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</si>
  <si>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</si>
  <si>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</si>
  <si>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</si>
  <si>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</si>
  <si>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</si>
  <si>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</si>
  <si>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</si>
  <si>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</si>
  <si>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</si>
  <si>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</si>
  <si>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</si>
  <si>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</si>
  <si>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</si>
  <si>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</si>
  <si>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</si>
  <si>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</si>
  <si>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</si>
  <si>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</si>
  <si>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</si>
  <si>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</si>
  <si>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</si>
  <si>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</si>
  <si>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</si>
  <si>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</si>
  <si>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</si>
  <si>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</si>
  <si>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</si>
  <si>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</si>
  <si>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</si>
  <si>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</si>
  <si>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</si>
  <si>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</si>
  <si>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</si>
  <si>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</si>
  <si>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</si>
  <si>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</si>
  <si>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</si>
  <si>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</si>
  <si>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</si>
  <si>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</si>
  <si>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</si>
  <si>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</si>
  <si>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</si>
  <si>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</si>
  <si>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</si>
  <si>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</si>
  <si>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</si>
  <si>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</si>
  <si>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</si>
  <si>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</si>
  <si>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</si>
  <si>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</si>
  <si>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</si>
  <si>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</si>
  <si>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</si>
  <si>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</si>
  <si>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</si>
  <si>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</si>
  <si>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</si>
  <si>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</si>
  <si>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</si>
  <si>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</si>
  <si>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</si>
  <si>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</si>
  <si>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</si>
  <si>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</si>
  <si>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</si>
  <si>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</si>
  <si>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</si>
  <si>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</si>
  <si>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</si>
  <si>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</si>
  <si>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</si>
  <si>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</si>
  <si>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</si>
  <si>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</si>
  <si>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</si>
  <si>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</si>
  <si>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</si>
  <si>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</si>
  <si>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</si>
  <si>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</si>
  <si>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</si>
  <si>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</si>
  <si>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</si>
  <si>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</si>
  <si>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</si>
  <si>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</si>
  <si>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</si>
  <si>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</si>
  <si>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</si>
  <si>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</si>
  <si>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</si>
  <si>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</si>
  <si>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</si>
  <si>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</si>
  <si>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</si>
  <si>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</si>
  <si>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</si>
  <si>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</si>
  <si>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</si>
  <si>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</si>
  <si>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</si>
  <si>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</si>
  <si>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</si>
  <si>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</si>
  <si>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</si>
  <si>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</si>
  <si>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</si>
  <si>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</si>
  <si>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</si>
  <si>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</si>
  <si>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</si>
  <si>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</si>
  <si>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</si>
  <si>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</si>
  <si>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</si>
  <si>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</si>
  <si>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</si>
  <si>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</si>
  <si>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</si>
  <si>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</si>
  <si>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</si>
  <si>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</si>
  <si>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</si>
  <si>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</si>
  <si>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</si>
  <si>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</si>
  <si>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</si>
  <si>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</si>
  <si>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</si>
  <si>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</si>
  <si>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</si>
  <si>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</si>
  <si>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</si>
  <si>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</si>
  <si>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</si>
  <si>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</si>
  <si>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</si>
  <si>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</si>
  <si>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</si>
  <si>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</si>
  <si>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</si>
  <si>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</si>
  <si>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</si>
  <si>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</si>
  <si>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</si>
  <si>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</si>
  <si>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</si>
  <si>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</si>
  <si>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</si>
  <si>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</si>
  <si>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</si>
  <si>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</si>
  <si>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</si>
  <si>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</si>
  <si>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</si>
  <si>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</si>
  <si>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</si>
  <si>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</si>
  <si>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</si>
  <si>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</si>
  <si>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</si>
  <si>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</si>
  <si>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</si>
  <si>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</si>
  <si>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</si>
  <si>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</si>
  <si>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</si>
  <si>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</si>
  <si>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</si>
  <si>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</si>
  <si>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</si>
  <si>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</si>
  <si>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</si>
  <si>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</si>
  <si>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</si>
  <si>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</si>
  <si>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</si>
  <si>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</si>
  <si>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</si>
  <si>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</si>
  <si>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</si>
  <si>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</si>
  <si>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</si>
  <si>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</si>
  <si>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</si>
  <si>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</si>
  <si>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</si>
  <si>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</si>
  <si>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</si>
  <si>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</si>
  <si>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</si>
  <si>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</si>
  <si>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</si>
  <si>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</si>
  <si>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</si>
  <si>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</si>
  <si>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</si>
  <si>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</si>
  <si>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</si>
  <si>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</si>
  <si>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</si>
  <si>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</si>
  <si>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</si>
  <si>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</si>
  <si>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</si>
  <si>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</si>
  <si>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</si>
  <si>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</si>
  <si>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</si>
  <si>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</si>
  <si>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</si>
  <si>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</si>
  <si>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</si>
  <si>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</si>
  <si>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</si>
  <si>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</si>
  <si>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</si>
  <si>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</si>
  <si>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</si>
  <si>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</si>
  <si>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</si>
  <si>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</si>
  <si>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</si>
  <si>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</si>
  <si>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</si>
  <si>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</si>
  <si>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</si>
  <si>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</si>
  <si>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</si>
  <si>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</si>
  <si>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</si>
  <si>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</si>
  <si>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</si>
  <si>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</si>
  <si>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</si>
  <si>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</si>
  <si>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</si>
  <si>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</si>
  <si>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</si>
  <si>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</si>
  <si>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</si>
  <si>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</si>
  <si>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</si>
  <si>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</si>
  <si>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</si>
  <si>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</si>
  <si>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</si>
  <si>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</si>
  <si>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</si>
  <si>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</si>
  <si>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</si>
  <si>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</si>
  <si>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</si>
  <si>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</si>
  <si>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</si>
  <si>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</si>
  <si>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</si>
  <si>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</si>
  <si>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</si>
  <si>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</si>
  <si>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</si>
  <si>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</si>
  <si>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</si>
  <si>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</si>
  <si>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</si>
  <si>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</si>
  <si>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</si>
  <si>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</si>
  <si>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</si>
  <si>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</si>
  <si>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</si>
  <si>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</si>
  <si>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</si>
  <si>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</si>
  <si>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</si>
  <si>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</si>
  <si>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</si>
  <si>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</si>
  <si>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</si>
  <si>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</si>
  <si>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</si>
  <si>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</si>
  <si>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</si>
  <si>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</si>
  <si>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</si>
  <si>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</si>
  <si>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</si>
  <si>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</si>
  <si>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</si>
  <si>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</si>
  <si>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</si>
  <si>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</si>
  <si>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</si>
  <si>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</si>
  <si>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</si>
  <si>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</si>
  <si>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</si>
  <si>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</si>
  <si>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</si>
  <si>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</si>
  <si>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</si>
  <si>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</si>
  <si>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</si>
  <si>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</si>
  <si>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</si>
  <si>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</si>
  <si>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</si>
  <si>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</si>
  <si>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</si>
  <si>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</si>
  <si>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</si>
  <si>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</si>
  <si>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</si>
  <si>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</si>
  <si>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</si>
  <si>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</si>
  <si>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</si>
  <si>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</si>
  <si>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</si>
  <si>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</si>
  <si>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</si>
  <si>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</si>
  <si>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</si>
  <si>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</si>
  <si>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</si>
  <si>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</si>
  <si>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</si>
  <si>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</si>
  <si>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</si>
  <si>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</si>
  <si>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</si>
  <si>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</si>
  <si>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</si>
  <si>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</si>
  <si>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</si>
  <si>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</si>
  <si>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</si>
  <si>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</si>
  <si>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</si>
  <si>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</si>
  <si>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</si>
  <si>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</si>
  <si>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</si>
  <si>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</si>
  <si>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</si>
  <si>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</si>
  <si>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</si>
  <si>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</si>
  <si>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</si>
  <si>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</si>
  <si>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</si>
  <si>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</si>
  <si>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</si>
  <si>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</si>
  <si>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</si>
  <si>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</si>
  <si>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</si>
  <si>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</si>
  <si>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</si>
  <si>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</si>
  <si>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</si>
  <si>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</si>
  <si>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</si>
  <si>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</si>
  <si>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</si>
  <si>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</si>
  <si>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</si>
  <si>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</si>
  <si>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</si>
  <si>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</si>
  <si>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</si>
  <si>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</si>
  <si>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</si>
  <si>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</si>
  <si>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</si>
  <si>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</si>
  <si>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</si>
  <si>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</si>
  <si>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</si>
  <si>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</si>
  <si>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</si>
  <si>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</si>
  <si>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</si>
  <si>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</si>
  <si>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</si>
  <si>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</si>
  <si>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</si>
  <si>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</si>
  <si>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</si>
  <si>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</si>
  <si>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</si>
  <si>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</si>
  <si>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</si>
  <si>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</si>
  <si>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</si>
  <si>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</si>
  <si>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</si>
  <si>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</si>
  <si>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</si>
  <si>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</si>
  <si>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</si>
  <si>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</si>
  <si>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</si>
  <si>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</si>
  <si>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</si>
  <si>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</si>
  <si>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</si>
  <si>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</si>
  <si>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</si>
  <si>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</si>
  <si>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</si>
  <si>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</si>
  <si>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</si>
  <si>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</si>
  <si>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</si>
  <si>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</si>
  <si>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</si>
  <si>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</si>
  <si>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</si>
  <si>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</si>
  <si>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</si>
  <si>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</si>
  <si>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</si>
  <si>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</si>
  <si>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</si>
  <si>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</si>
  <si>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</si>
  <si>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</si>
  <si>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</si>
  <si>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</si>
  <si>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</si>
  <si>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</si>
  <si>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</si>
  <si>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</si>
  <si>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</si>
  <si>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</si>
  <si>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</si>
  <si>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</si>
  <si>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</si>
  <si>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</si>
  <si>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</si>
  <si>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</si>
  <si>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</si>
  <si>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</si>
  <si>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</si>
  <si>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</si>
  <si>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</si>
  <si>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</si>
  <si>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</si>
  <si>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</si>
  <si>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</si>
  <si>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</si>
  <si>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</si>
  <si>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</si>
  <si>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</si>
  <si>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</si>
  <si>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</si>
  <si>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</si>
  <si>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</si>
  <si>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</si>
  <si>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</si>
  <si>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</si>
  <si>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</si>
  <si>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</si>
  <si>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</si>
  <si>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</si>
  <si>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</si>
  <si>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</si>
  <si>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</si>
  <si>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</si>
  <si>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</si>
  <si>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</si>
  <si>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</si>
  <si>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</si>
  <si>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</si>
  <si>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</si>
  <si>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</si>
  <si>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</si>
  <si>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</si>
  <si>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</si>
  <si>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</si>
  <si>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</si>
  <si>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</si>
  <si>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</si>
  <si>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</si>
  <si>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</si>
  <si>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</si>
  <si>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</si>
  <si>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</si>
  <si>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</si>
  <si>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</si>
  <si>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</si>
  <si>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</si>
  <si>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</si>
  <si>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</si>
  <si>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</si>
  <si>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</si>
  <si>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</si>
  <si>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</si>
  <si>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</si>
  <si>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</si>
  <si>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</si>
  <si>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</si>
  <si>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</si>
  <si>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</si>
  <si>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</si>
  <si>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</si>
  <si>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</si>
  <si>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</si>
  <si>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</si>
  <si>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</si>
  <si>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</si>
  <si>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</si>
  <si>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</si>
  <si>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</si>
  <si>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</si>
  <si>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</si>
  <si>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</si>
  <si>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</si>
  <si>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</si>
  <si>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</si>
  <si>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</si>
  <si>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</si>
  <si>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</si>
  <si>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</si>
  <si>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</si>
  <si>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</si>
  <si>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</si>
  <si>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</si>
  <si>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</si>
  <si>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</si>
  <si>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</si>
  <si>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</si>
  <si>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</si>
  <si>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</si>
  <si>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</si>
  <si>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</si>
  <si>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</si>
  <si>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</si>
  <si>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</si>
  <si>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</si>
  <si>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</si>
  <si>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</si>
  <si>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</si>
  <si>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</si>
  <si>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</si>
  <si>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</si>
  <si>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</si>
  <si>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</si>
  <si>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</si>
  <si>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</si>
  <si>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</si>
  <si>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</si>
  <si>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</si>
  <si>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</si>
  <si>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</si>
  <si>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</si>
  <si>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</si>
  <si>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</si>
  <si>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</si>
  <si>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</si>
  <si>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</si>
  <si>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</si>
  <si>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</si>
  <si>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</si>
  <si>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</si>
  <si>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</si>
  <si>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</si>
  <si>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</si>
  <si>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</si>
  <si>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</si>
  <si>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</si>
  <si>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</si>
  <si>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</si>
  <si>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</si>
  <si>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</si>
  <si>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</si>
  <si>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</si>
  <si>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</si>
  <si>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</si>
  <si>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</si>
  <si>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</si>
  <si>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</si>
  <si>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</si>
  <si>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</si>
  <si>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</si>
  <si>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</si>
  <si>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</si>
  <si>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</si>
  <si>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</si>
  <si>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</si>
  <si>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</si>
  <si>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</si>
  <si>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</si>
  <si>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</si>
  <si>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</si>
  <si>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</si>
  <si>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</si>
  <si>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</si>
  <si>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</si>
  <si>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</si>
  <si>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</si>
  <si>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</si>
  <si>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</si>
  <si>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</si>
  <si>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</si>
  <si>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</si>
  <si>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</si>
  <si>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</si>
  <si>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</si>
  <si>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</si>
  <si>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</si>
  <si>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</si>
  <si>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</si>
  <si>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</si>
  <si>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</si>
  <si>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</si>
  <si>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</si>
  <si>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</si>
  <si>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</si>
  <si>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</si>
  <si>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</si>
  <si>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</si>
  <si>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</si>
  <si>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</si>
  <si>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</si>
  <si>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</si>
  <si>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</si>
  <si>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</si>
  <si>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</si>
  <si>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</si>
  <si>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</si>
  <si>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</si>
  <si>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</si>
  <si>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</si>
  <si>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</si>
  <si>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</si>
  <si>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</si>
  <si>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</si>
  <si>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</si>
  <si>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</si>
  <si>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</si>
  <si>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</si>
  <si>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</si>
  <si>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</si>
  <si>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</si>
  <si>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</si>
  <si>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</si>
  <si>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</si>
  <si>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</si>
  <si>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</si>
  <si>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</si>
  <si>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</si>
  <si>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</si>
  <si>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</si>
  <si>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</si>
  <si>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</si>
  <si>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</si>
  <si>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</si>
  <si>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</si>
  <si>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</si>
  <si>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</si>
  <si>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</si>
  <si>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</si>
  <si>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</si>
  <si>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</si>
  <si>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</si>
  <si>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</si>
  <si>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</si>
  <si>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</si>
  <si>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</si>
  <si>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</si>
  <si>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</si>
  <si>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</si>
  <si>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</si>
  <si>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</si>
  <si>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</si>
  <si>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</si>
  <si>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</si>
  <si>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</si>
  <si>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</si>
  <si>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</si>
  <si>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</si>
  <si>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</si>
  <si>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</si>
  <si>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</si>
  <si>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</si>
  <si>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</si>
  <si>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</si>
  <si>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</si>
  <si>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</si>
  <si>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</si>
  <si>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</si>
  <si>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</si>
  <si>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</si>
  <si>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</si>
  <si>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</si>
  <si>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</si>
  <si>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</si>
  <si>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</si>
  <si>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</si>
  <si>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</si>
  <si>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</si>
  <si>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</si>
  <si>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</si>
  <si>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</si>
  <si>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</si>
  <si>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</si>
  <si>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</si>
  <si>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</si>
  <si>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</si>
  <si>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</si>
  <si>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</si>
  <si>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</si>
  <si>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</si>
  <si>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</si>
  <si>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</si>
  <si>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</si>
  <si>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</si>
  <si>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</si>
  <si>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</si>
  <si>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</si>
  <si>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</si>
  <si>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</si>
  <si>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</si>
  <si>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</si>
  <si>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</si>
  <si>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</si>
  <si>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</si>
  <si>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</si>
  <si>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</si>
  <si>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</si>
  <si>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</si>
  <si>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</si>
  <si>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</si>
  <si>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</si>
  <si>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</si>
  <si>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</si>
  <si>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</si>
  <si>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</si>
  <si>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</si>
  <si>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</si>
  <si>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</si>
  <si>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</si>
  <si>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</si>
  <si>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</si>
  <si>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</si>
  <si>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</si>
  <si>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</si>
  <si>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</si>
  <si>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</si>
  <si>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</si>
  <si>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</si>
  <si>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</si>
  <si>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</si>
  <si>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</si>
  <si>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</si>
  <si>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</si>
  <si>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</si>
  <si>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</si>
  <si>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</si>
  <si>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</si>
  <si>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</si>
  <si>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</si>
  <si>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</si>
  <si>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</si>
  <si>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</si>
  <si>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</si>
  <si>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</si>
  <si>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</si>
  <si>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</si>
  <si>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</si>
  <si>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</si>
  <si>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</si>
  <si>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</si>
  <si>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</si>
  <si>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</si>
  <si>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</si>
  <si>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</si>
  <si>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</si>
  <si>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</si>
  <si>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</si>
  <si>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</si>
  <si>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</si>
  <si>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</si>
  <si>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</si>
  <si>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</si>
  <si>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</si>
  <si>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</si>
  <si>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</si>
  <si>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</si>
  <si>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</si>
  <si>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</si>
  <si>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</si>
  <si>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</si>
  <si>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</si>
  <si>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</si>
  <si>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</si>
  <si>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</si>
  <si>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</si>
  <si>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</si>
  <si>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</si>
  <si>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</si>
  <si>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</si>
  <si>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</si>
  <si>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</si>
  <si>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</si>
  <si>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</si>
  <si>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</si>
  <si>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</si>
  <si>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</si>
  <si>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</si>
  <si>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</si>
  <si>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</si>
  <si>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</si>
  <si>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</si>
  <si>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</si>
  <si>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</si>
  <si>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</si>
  <si>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</si>
  <si>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</si>
  <si>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</si>
  <si>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</si>
  <si>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</si>
  <si>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</si>
  <si>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</si>
  <si>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</si>
  <si>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</si>
  <si>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</si>
  <si>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</si>
  <si>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</si>
  <si>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</si>
  <si>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</si>
  <si>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</si>
  <si>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</si>
  <si>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</si>
  <si>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</si>
  <si>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</si>
  <si>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</si>
  <si>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</si>
  <si>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</si>
  <si>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</si>
  <si>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</si>
  <si>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</si>
  <si>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</si>
  <si>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</si>
  <si>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</si>
  <si>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</si>
  <si>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</si>
  <si>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</si>
  <si>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</si>
  <si>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</si>
  <si>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</si>
  <si>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</si>
  <si>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</si>
  <si>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</si>
  <si>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</si>
  <si>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</si>
  <si>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</si>
  <si>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</si>
  <si>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</si>
  <si>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</si>
  <si>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</si>
  <si>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</si>
  <si>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</si>
  <si>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</si>
  <si>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</si>
  <si>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</si>
  <si>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</si>
  <si>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</si>
  <si>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</si>
  <si>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</si>
  <si>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</si>
  <si>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</si>
  <si>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</si>
  <si>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</si>
  <si>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</si>
  <si>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</si>
  <si>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</si>
  <si>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</si>
  <si>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</si>
  <si>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</si>
  <si>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</si>
  <si>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</si>
  <si>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</si>
  <si>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</si>
  <si>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</si>
  <si>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</si>
  <si>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</si>
  <si>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</si>
  <si>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</si>
  <si>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</si>
  <si>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</si>
  <si>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</si>
  <si>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</si>
  <si>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</si>
  <si>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</si>
  <si>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</si>
  <si>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</si>
  <si>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</si>
  <si>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</si>
  <si>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</si>
  <si>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</si>
  <si>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</si>
  <si>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</si>
  <si>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</si>
  <si>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</si>
  <si>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</si>
  <si>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</si>
  <si>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</si>
  <si>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</si>
  <si>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</si>
  <si>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</si>
  <si>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</si>
  <si>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</si>
  <si>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</si>
  <si>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</si>
  <si>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</si>
  <si>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</si>
  <si>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</si>
  <si>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</si>
  <si>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</si>
  <si>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</si>
  <si>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</si>
  <si>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</si>
  <si>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</si>
  <si>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</si>
  <si>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</si>
  <si>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</si>
  <si>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</si>
  <si>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</si>
  <si>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</si>
  <si>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</si>
  <si>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</si>
  <si>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</si>
  <si>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</si>
  <si>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</si>
  <si>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</si>
  <si>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</si>
  <si>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</si>
  <si>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</si>
  <si>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</si>
  <si>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</si>
  <si>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</si>
  <si>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</si>
  <si>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</si>
  <si>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</si>
  <si>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</si>
  <si>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</si>
  <si>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</si>
  <si>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</si>
  <si>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</si>
  <si>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</si>
  <si>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</si>
  <si>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</si>
  <si>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</si>
  <si>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</si>
  <si>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</si>
  <si>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</si>
  <si>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</si>
  <si>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</si>
  <si>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</si>
  <si>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</si>
  <si>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</si>
  <si>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</si>
  <si>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</si>
  <si>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</si>
  <si>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</si>
  <si>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</si>
  <si>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</si>
  <si>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</si>
  <si>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</si>
  <si>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</si>
  <si>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</si>
  <si>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</si>
  <si>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</si>
  <si>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</si>
  <si>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</si>
  <si>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</si>
  <si>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</si>
  <si>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</si>
  <si>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</si>
  <si>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</si>
  <si>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</si>
  <si>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</si>
  <si>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</si>
  <si>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</si>
  <si>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</si>
  <si>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</si>
  <si>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</si>
  <si>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</si>
  <si>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</si>
  <si>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</si>
  <si>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</si>
  <si>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</si>
  <si>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</si>
  <si>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</si>
  <si>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</si>
  <si>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</si>
  <si>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</si>
  <si>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</si>
  <si>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</si>
  <si>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</si>
  <si>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</si>
  <si>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</si>
  <si>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</si>
  <si>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</si>
  <si>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</si>
  <si>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</si>
  <si>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</si>
  <si>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</si>
  <si>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</si>
  <si>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</si>
  <si>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</si>
  <si>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</si>
  <si>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</si>
  <si>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</si>
  <si>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</si>
  <si>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</si>
  <si>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</si>
  <si>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</si>
  <si>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</si>
  <si>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</si>
  <si>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</si>
  <si>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</si>
  <si>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</si>
  <si>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</si>
  <si>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</si>
  <si>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</si>
  <si>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</si>
  <si>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</si>
  <si>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</si>
  <si>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</si>
  <si>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</si>
  <si>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</si>
  <si>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</si>
  <si>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</si>
  <si>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</si>
  <si>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</si>
  <si>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</si>
  <si>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</si>
  <si>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</si>
  <si>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</si>
  <si>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</si>
  <si>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</si>
  <si>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</si>
  <si>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</si>
  <si>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</si>
  <si>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</si>
  <si>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</si>
  <si>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</si>
  <si>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</si>
  <si>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</si>
  <si>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</si>
  <si>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</si>
  <si>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</si>
  <si>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</si>
  <si>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</si>
  <si>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</si>
  <si>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</si>
  <si>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</si>
  <si>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</si>
  <si>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</si>
  <si>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</si>
  <si>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</si>
  <si>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</si>
  <si>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</si>
  <si>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</si>
  <si>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</si>
  <si>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</si>
  <si>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</si>
  <si>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</si>
  <si>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</si>
  <si>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</si>
  <si>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</si>
  <si>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</si>
  <si>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</si>
  <si>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</si>
  <si>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</si>
  <si>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</si>
  <si>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</si>
  <si>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</si>
  <si>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</si>
  <si>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</si>
  <si>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</si>
  <si>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</si>
  <si>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</si>
  <si>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</si>
  <si>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</si>
  <si>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</si>
  <si>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</si>
  <si>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</si>
  <si>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</si>
  <si>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</si>
  <si>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</si>
  <si>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</si>
  <si>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</si>
  <si>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</si>
  <si>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</si>
  <si>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</si>
  <si>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</si>
  <si>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</si>
  <si>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</si>
  <si>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</si>
  <si>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</si>
  <si>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</si>
  <si>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</si>
  <si>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</si>
  <si>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</si>
  <si>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</si>
  <si>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</si>
  <si>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</si>
  <si>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</si>
  <si>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</si>
  <si>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</si>
  <si>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</si>
  <si>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</si>
  <si>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</si>
  <si>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</si>
  <si>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</si>
  <si>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</si>
  <si>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</si>
  <si>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</si>
  <si>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</si>
  <si>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</si>
  <si>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</si>
  <si>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</si>
  <si>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</si>
  <si>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</si>
  <si>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</si>
  <si>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</si>
  <si>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</si>
  <si>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</si>
  <si>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</si>
  <si>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</si>
  <si>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</si>
  <si>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</si>
  <si>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</si>
  <si>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</si>
  <si>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</si>
  <si>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</si>
  <si>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</si>
  <si>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</si>
  <si>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</si>
  <si>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</si>
  <si>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</si>
  <si>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</si>
  <si>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</si>
  <si>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</si>
  <si>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</si>
  <si>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</si>
  <si>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</si>
  <si>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</si>
  <si>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</si>
  <si>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</si>
  <si>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</si>
  <si>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</si>
  <si>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</si>
  <si>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</si>
  <si>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</si>
  <si>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</si>
  <si>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</si>
  <si>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</si>
  <si>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</si>
  <si>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</si>
  <si>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</si>
  <si>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</si>
  <si>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</si>
  <si>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</si>
  <si>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</si>
  <si>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</si>
  <si>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</si>
  <si>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</si>
  <si>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</si>
  <si>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</si>
  <si>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</si>
  <si>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</si>
  <si>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</si>
  <si>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</si>
  <si>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</si>
  <si>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</si>
  <si>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</si>
  <si>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</si>
  <si>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</si>
  <si>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</si>
  <si>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</si>
  <si>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</si>
  <si>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</si>
  <si>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</si>
  <si>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</si>
  <si>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</si>
  <si>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</si>
  <si>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</si>
  <si>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</si>
  <si>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</si>
  <si>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</si>
  <si>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</si>
  <si>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</si>
  <si>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</si>
  <si>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</si>
  <si>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</si>
  <si>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</si>
  <si>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</si>
  <si>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</si>
  <si>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</si>
  <si>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</si>
  <si>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</si>
  <si>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</si>
  <si>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</si>
  <si>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</si>
  <si>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</si>
  <si>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</si>
  <si>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</si>
  <si>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</si>
  <si>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</si>
  <si>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</si>
  <si>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</si>
  <si>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</si>
  <si>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</si>
  <si>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</si>
  <si>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</si>
  <si>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</si>
  <si>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</si>
  <si>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</si>
  <si>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</si>
  <si>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</si>
  <si>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</si>
  <si>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</si>
  <si>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</si>
  <si>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</si>
  <si>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</si>
  <si>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</si>
  <si>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</si>
  <si>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</si>
  <si>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</si>
  <si>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</si>
  <si>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</si>
  <si>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</si>
  <si>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</si>
  <si>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</si>
  <si>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</si>
  <si>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</si>
  <si>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</si>
  <si>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</si>
  <si>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</si>
  <si>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</si>
  <si>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</si>
  <si>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</si>
  <si>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</si>
  <si>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</si>
  <si>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</si>
  <si>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</si>
  <si>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</si>
  <si>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</si>
  <si>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</si>
  <si>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</si>
  <si>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</si>
  <si>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</si>
  <si>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</si>
  <si>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</si>
  <si>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</si>
  <si>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</si>
  <si>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</si>
  <si>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</si>
  <si>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</si>
  <si>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</si>
  <si>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</si>
  <si>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</si>
  <si>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</si>
  <si>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</si>
  <si>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</si>
  <si>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</si>
  <si>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</si>
  <si>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</si>
  <si>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</si>
  <si>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</si>
  <si>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</si>
  <si>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</si>
  <si>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</si>
  <si>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</si>
  <si>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</si>
  <si>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</si>
  <si>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</si>
  <si>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</si>
  <si>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</si>
  <si>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</si>
  <si>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</si>
  <si>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</si>
  <si>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</si>
  <si>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</si>
  <si>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</si>
  <si>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</si>
  <si>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</si>
  <si>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</si>
  <si>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</si>
  <si>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</si>
  <si>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</si>
  <si>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</si>
  <si>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</si>
  <si>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</si>
  <si>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</si>
  <si>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</si>
  <si>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</si>
  <si>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</si>
  <si>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</si>
  <si>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</si>
  <si>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</si>
  <si>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</si>
  <si>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</si>
  <si>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</si>
  <si>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</si>
  <si>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</si>
  <si>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</si>
  <si>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</si>
  <si>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</si>
  <si>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</si>
  <si>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</si>
  <si>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</si>
  <si>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</si>
  <si>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</si>
  <si>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</si>
  <si>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</si>
  <si>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</si>
  <si>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</si>
  <si>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</si>
  <si>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</si>
  <si>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</si>
  <si>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</si>
  <si>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</si>
  <si>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</si>
  <si>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</si>
  <si>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</si>
  <si>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</si>
  <si>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</si>
  <si>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</si>
  <si>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</si>
  <si>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</si>
  <si>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</si>
  <si>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</si>
  <si>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</si>
  <si>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</si>
  <si>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</si>
  <si>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</si>
  <si>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</si>
  <si>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</si>
  <si>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</si>
  <si>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</si>
  <si>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</si>
  <si>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</si>
  <si>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</si>
  <si>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</si>
  <si>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</si>
  <si>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</si>
  <si>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</si>
  <si>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</si>
  <si>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</si>
  <si>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</si>
  <si>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</si>
  <si>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</si>
  <si>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</si>
  <si>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</si>
  <si>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</si>
  <si>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</si>
  <si>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</si>
  <si>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</si>
  <si>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</si>
  <si>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</si>
  <si>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</si>
  <si>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</si>
  <si>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</si>
  <si>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</si>
  <si>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</si>
  <si>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</si>
  <si>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</si>
  <si>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</si>
  <si>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</si>
  <si>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</si>
  <si>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</si>
  <si>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</si>
  <si>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</si>
  <si>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</si>
  <si>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</si>
  <si>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</si>
  <si>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</si>
  <si>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</si>
  <si>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</si>
  <si>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</si>
  <si>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</si>
  <si>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</si>
  <si>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</si>
  <si>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</si>
  <si>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</si>
  <si>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</si>
  <si>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</si>
  <si>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</si>
  <si>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</si>
  <si>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</si>
  <si>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</si>
  <si>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</si>
  <si>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</si>
  <si>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</si>
  <si>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</si>
  <si>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</si>
  <si>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</si>
  <si>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</si>
  <si>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</si>
  <si>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</si>
  <si>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</si>
  <si>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</si>
  <si>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</si>
  <si>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</si>
  <si>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</si>
  <si>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</si>
  <si>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</si>
  <si>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</si>
  <si>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</si>
  <si>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</si>
  <si>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</si>
  <si>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</si>
  <si>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</si>
  <si>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</si>
  <si>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</si>
  <si>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</si>
  <si>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</si>
  <si>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</si>
  <si>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</si>
  <si>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</si>
  <si>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</si>
  <si>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</si>
  <si>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</si>
  <si>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</si>
  <si>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</si>
  <si>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</si>
  <si>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</si>
  <si>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</si>
  <si>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</si>
  <si>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</si>
  <si>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</si>
  <si>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</si>
  <si>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</si>
  <si>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</si>
  <si>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</si>
  <si>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</si>
  <si>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</si>
  <si>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</si>
  <si>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</si>
  <si>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</si>
  <si>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</si>
  <si>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</si>
  <si>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</si>
  <si>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</si>
  <si>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</si>
  <si>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</si>
  <si>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</si>
  <si>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</si>
  <si>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</si>
  <si>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</si>
  <si>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</si>
  <si>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</si>
  <si>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</si>
  <si>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</si>
  <si>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</si>
  <si>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</si>
  <si>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</si>
  <si>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</si>
  <si>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</si>
  <si>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</si>
  <si>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</si>
  <si>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</si>
  <si>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</si>
  <si>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</si>
  <si>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</si>
  <si>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</si>
  <si>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</si>
  <si>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</si>
  <si>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</si>
  <si>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</si>
  <si>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</si>
  <si>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</si>
  <si>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</si>
  <si>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</si>
  <si>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</si>
  <si>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</si>
  <si>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</si>
  <si>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</si>
  <si>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</si>
  <si>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</si>
  <si>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</si>
  <si>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</si>
  <si>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</si>
  <si>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</si>
  <si>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</si>
  <si>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</si>
  <si>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</si>
  <si>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</si>
  <si>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</si>
  <si>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</si>
  <si>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</si>
  <si>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</si>
  <si>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</si>
  <si>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</si>
  <si>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</si>
  <si>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</si>
  <si>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</si>
  <si>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</si>
  <si>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</si>
  <si>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</si>
  <si>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</si>
  <si>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</si>
  <si>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</si>
  <si>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</si>
  <si>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</si>
  <si>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</si>
  <si>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</si>
  <si>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</si>
  <si>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</si>
  <si>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</si>
  <si>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</si>
  <si>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</si>
  <si>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</si>
  <si>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</si>
  <si>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</si>
  <si>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</si>
  <si>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</si>
  <si>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</si>
  <si>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</si>
  <si>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</si>
  <si>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</si>
  <si>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</si>
  <si>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</si>
  <si>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</si>
  <si>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</si>
  <si>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</si>
  <si>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</si>
  <si>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</si>
  <si>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</si>
  <si>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</si>
  <si>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</si>
  <si>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</si>
  <si>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</si>
  <si>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</si>
  <si>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</si>
  <si>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</si>
  <si>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</si>
  <si>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</si>
  <si>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</si>
  <si>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</si>
  <si>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</si>
  <si>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</si>
  <si>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</si>
  <si>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</si>
  <si>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</si>
  <si>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</si>
  <si>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</si>
  <si>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</si>
  <si>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</si>
  <si>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</si>
  <si>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</si>
  <si>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</si>
  <si>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</si>
  <si>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</si>
  <si>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</si>
  <si>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</si>
  <si>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</si>
  <si>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</si>
  <si>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</si>
  <si>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</si>
  <si>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</si>
  <si>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</si>
  <si>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</si>
  <si>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</si>
  <si>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</si>
  <si>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</si>
  <si>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</si>
  <si>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</si>
  <si>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</si>
  <si>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</si>
  <si>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</si>
  <si>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</si>
  <si>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</si>
  <si>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</si>
  <si>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</si>
  <si>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</si>
  <si>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</si>
  <si>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</si>
  <si>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</si>
  <si>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</si>
  <si>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</si>
  <si>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</si>
  <si>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</si>
  <si>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</si>
  <si>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</si>
  <si>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</si>
  <si>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</si>
  <si>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</si>
  <si>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</si>
  <si>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</si>
  <si>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</si>
  <si>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</si>
  <si>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</si>
  <si>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</si>
  <si>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</si>
  <si>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</si>
  <si>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</si>
  <si>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</si>
  <si>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</si>
  <si>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</si>
  <si>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</si>
  <si>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</si>
  <si>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</si>
  <si>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</si>
  <si>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</si>
  <si>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</si>
  <si>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</si>
  <si>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</si>
  <si>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</si>
  <si>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</si>
  <si>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</si>
  <si>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</si>
  <si>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</si>
  <si>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</si>
  <si>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</si>
  <si>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</si>
  <si>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</si>
  <si>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</si>
  <si>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</si>
  <si>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</si>
  <si>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</si>
  <si>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</si>
  <si>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</si>
  <si>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</si>
  <si>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</si>
  <si>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</si>
  <si>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</si>
  <si>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</si>
  <si>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</si>
  <si>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</si>
  <si>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</si>
  <si>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</si>
  <si>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</si>
  <si>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</si>
  <si>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</si>
  <si>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</si>
  <si>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</si>
  <si>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</si>
  <si>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</si>
  <si>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</si>
  <si>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</si>
  <si>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</si>
  <si>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</si>
  <si>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</si>
  <si>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</si>
  <si>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</si>
  <si>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</si>
  <si>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</si>
  <si>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</si>
  <si>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</si>
  <si>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</si>
  <si>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</si>
  <si>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</si>
  <si>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</si>
  <si>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</si>
  <si>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</si>
  <si>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</si>
  <si>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</si>
  <si>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</si>
  <si>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</si>
  <si>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</si>
  <si>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</si>
  <si>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</si>
  <si>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</si>
  <si>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</si>
  <si>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</si>
  <si>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</si>
  <si>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</si>
  <si>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</si>
  <si>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</si>
  <si>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</si>
  <si>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</si>
  <si>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</si>
  <si>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</si>
  <si>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</si>
  <si>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</si>
  <si>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</si>
  <si>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</si>
  <si>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</si>
  <si>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</si>
  <si>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</si>
  <si>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</si>
  <si>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</si>
  <si>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</si>
  <si>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</si>
  <si>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</si>
  <si>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</si>
  <si>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</si>
  <si>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</si>
  <si>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</si>
  <si>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</si>
  <si>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</si>
  <si>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</si>
  <si>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</si>
  <si>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</si>
  <si>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</si>
  <si>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</si>
  <si>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</si>
  <si>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</si>
  <si>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</si>
  <si>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</si>
  <si>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</si>
  <si>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</si>
  <si>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</si>
  <si>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</si>
  <si>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</si>
  <si>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</si>
  <si>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</si>
  <si>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</si>
  <si>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</si>
  <si>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</si>
  <si>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</si>
  <si>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</si>
  <si>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</si>
  <si>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</si>
  <si>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</si>
  <si>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</si>
  <si>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</si>
  <si>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</si>
  <si>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</si>
  <si>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</si>
  <si>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</si>
  <si>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</si>
  <si>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</si>
  <si>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</si>
  <si>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</si>
  <si>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</si>
  <si>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</si>
  <si>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</si>
  <si>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</si>
  <si>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</si>
  <si>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</si>
  <si>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</si>
  <si>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</si>
  <si>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</si>
  <si>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</si>
  <si>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</si>
  <si>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</si>
  <si>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</si>
  <si>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</si>
  <si>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</si>
  <si>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</si>
  <si>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</si>
  <si>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</si>
  <si>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</si>
  <si>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</si>
  <si>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</si>
  <si>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</si>
  <si>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</si>
  <si>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</si>
  <si>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</si>
  <si>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</si>
  <si>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</si>
  <si>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</si>
  <si>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</si>
  <si>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</si>
  <si>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</si>
  <si>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</si>
  <si>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</si>
  <si>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</si>
  <si>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</si>
  <si>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</si>
  <si>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</si>
  <si>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</si>
  <si>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</si>
  <si>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</si>
  <si>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</si>
  <si>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</si>
  <si>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</si>
  <si>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</si>
  <si>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</si>
  <si>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</si>
  <si>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</si>
  <si>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</si>
  <si>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</si>
  <si>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</si>
  <si>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</si>
  <si>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</si>
  <si>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</si>
  <si>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</si>
  <si>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</si>
  <si>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</si>
  <si>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</si>
  <si>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</si>
  <si>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</si>
  <si>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</si>
  <si>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</si>
  <si>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</si>
  <si>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</si>
  <si>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</si>
  <si>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</si>
  <si>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</si>
  <si>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</si>
  <si>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</si>
  <si>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</si>
  <si>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</si>
  <si>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</si>
  <si>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</si>
  <si>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</si>
  <si>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</si>
  <si>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</si>
  <si>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</si>
  <si>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</si>
  <si>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</si>
  <si>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</si>
  <si>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</si>
  <si>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</si>
  <si>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</si>
  <si>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</si>
  <si>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</si>
  <si>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</si>
  <si>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</si>
  <si>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</si>
  <si>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</si>
  <si>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</si>
  <si>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</si>
  <si>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</si>
  <si>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</si>
  <si>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</si>
  <si>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</si>
  <si>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</si>
  <si>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</si>
  <si>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</si>
  <si>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</si>
  <si>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</si>
  <si>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</si>
  <si>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</si>
  <si>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</si>
  <si>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</si>
  <si>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</si>
  <si>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</si>
  <si>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</si>
  <si>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</si>
  <si>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</si>
  <si>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</si>
  <si>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</si>
  <si>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</si>
  <si>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</si>
  <si>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</si>
  <si>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</si>
  <si>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</si>
  <si>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</si>
  <si>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</si>
  <si>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</si>
  <si>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</si>
  <si>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</si>
  <si>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</si>
  <si>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</si>
  <si>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</si>
  <si>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</si>
  <si>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</si>
  <si>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</si>
  <si>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</si>
  <si>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</si>
  <si>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</si>
  <si>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</si>
  <si>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</si>
  <si>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</si>
  <si>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</si>
  <si>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</si>
  <si>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</si>
  <si>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</si>
  <si>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</si>
  <si>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</si>
  <si>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</si>
  <si>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</si>
  <si>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</si>
  <si>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</si>
  <si>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</si>
  <si>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</si>
  <si>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</si>
  <si>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</si>
  <si>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</si>
  <si>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</si>
  <si>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</si>
  <si>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</si>
  <si>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</si>
  <si>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</si>
  <si>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</si>
  <si>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</si>
  <si>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</si>
  <si>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</si>
  <si>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</si>
  <si>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</si>
  <si>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</si>
  <si>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</si>
  <si>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</si>
  <si>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</si>
  <si>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</si>
  <si>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</si>
  <si>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</si>
  <si>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</si>
  <si>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</si>
  <si>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</si>
  <si>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</si>
  <si>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</si>
  <si>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</si>
  <si>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</si>
  <si>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</si>
  <si>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</si>
  <si>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</si>
  <si>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</si>
  <si>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</si>
  <si>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</si>
  <si>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</si>
  <si>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</si>
  <si>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</si>
  <si>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</si>
  <si>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</si>
  <si>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</si>
  <si>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</si>
  <si>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</si>
  <si>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</si>
  <si>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</si>
  <si>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</si>
  <si>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</si>
  <si>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</si>
  <si>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</si>
  <si>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</si>
  <si>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</si>
  <si>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</si>
  <si>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</si>
  <si>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</si>
  <si>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</si>
  <si>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</si>
  <si>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</si>
  <si>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</si>
  <si>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</si>
  <si>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</si>
  <si>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</si>
  <si>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</si>
  <si>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</si>
  <si>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</si>
  <si>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</si>
  <si>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</si>
  <si>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</si>
  <si>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</si>
  <si>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</si>
  <si>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</si>
  <si>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</si>
  <si>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</si>
  <si>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</si>
  <si>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</si>
  <si>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</si>
  <si>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</si>
  <si>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</si>
  <si>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</si>
  <si>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</si>
  <si>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</si>
  <si>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</si>
  <si>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</si>
  <si>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</si>
  <si>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</si>
  <si>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</si>
  <si>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</si>
  <si>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</si>
  <si>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</si>
  <si>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</si>
  <si>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</si>
  <si>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</si>
  <si>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</si>
  <si>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</si>
  <si>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</si>
  <si>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</si>
  <si>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</si>
  <si>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</si>
  <si>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</si>
  <si>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</si>
  <si>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</si>
  <si>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</si>
  <si>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</si>
  <si>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</si>
  <si>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</si>
  <si>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</si>
  <si>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</si>
  <si>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</si>
  <si>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</si>
  <si>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</si>
  <si>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</si>
  <si>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</si>
  <si>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</si>
  <si>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</si>
  <si>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</si>
  <si>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</si>
  <si>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</si>
  <si>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</si>
  <si>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</si>
  <si>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</si>
  <si>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</si>
  <si>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</si>
  <si>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</si>
  <si>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</si>
  <si>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</si>
  <si>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</si>
  <si>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</si>
  <si>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</si>
  <si>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</si>
  <si>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</si>
  <si>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</si>
  <si>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</si>
  <si>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</si>
  <si>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</si>
  <si>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</si>
  <si>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</si>
  <si>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</si>
  <si>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</si>
  <si>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</si>
  <si>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</si>
  <si>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</si>
  <si>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</si>
  <si>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</si>
  <si>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</si>
  <si>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</si>
  <si>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</si>
  <si>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</si>
  <si>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</si>
  <si>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</si>
  <si>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</si>
  <si>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</si>
  <si>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</si>
  <si>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</si>
  <si>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</si>
  <si>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</si>
  <si>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</si>
  <si>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</si>
  <si>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</si>
  <si>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</si>
  <si>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</si>
  <si>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</si>
  <si>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</si>
  <si>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</si>
  <si>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</si>
  <si>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</si>
  <si>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</si>
  <si>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</si>
  <si>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</si>
  <si>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</si>
  <si>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</si>
  <si>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</si>
  <si>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</si>
  <si>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</si>
  <si>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</si>
  <si>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</si>
  <si>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</si>
  <si>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</si>
  <si>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</si>
  <si>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</si>
  <si>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</si>
  <si>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</si>
  <si>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</si>
  <si>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</si>
  <si>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</si>
  <si>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</si>
  <si>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</si>
  <si>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</si>
  <si>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</si>
  <si>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</si>
  <si>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</si>
  <si>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</si>
  <si>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</si>
  <si>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</si>
  <si>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</si>
  <si>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</si>
  <si>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</si>
  <si>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</si>
  <si>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</si>
  <si>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</si>
  <si>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</si>
  <si>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</si>
  <si>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</si>
  <si>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</si>
  <si>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</si>
  <si>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</si>
  <si>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</si>
  <si>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</si>
  <si>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</si>
  <si>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</si>
  <si>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</si>
  <si>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</si>
  <si>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</si>
  <si>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</si>
  <si>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</si>
  <si>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</si>
  <si>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</si>
  <si>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</si>
  <si>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</si>
  <si>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</si>
  <si>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</si>
  <si>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</si>
  <si>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</si>
  <si>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</si>
  <si>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</si>
  <si>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</si>
  <si>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</si>
  <si>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</si>
  <si>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</si>
  <si>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</si>
  <si>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</si>
  <si>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</si>
  <si>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</si>
  <si>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</si>
  <si>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</si>
  <si>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</si>
  <si>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</si>
  <si>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</si>
  <si>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</si>
  <si>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</si>
  <si>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</si>
  <si>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</si>
  <si>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</si>
  <si>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</si>
  <si>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</si>
  <si>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</si>
  <si>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</si>
  <si>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</si>
  <si>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</si>
  <si>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</si>
  <si>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</si>
  <si>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</si>
  <si>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</si>
  <si>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</si>
  <si>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</si>
  <si>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</si>
  <si>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</si>
  <si>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</si>
  <si>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</si>
  <si>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</si>
  <si>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</si>
  <si>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</si>
  <si>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</si>
  <si>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</si>
  <si>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</si>
  <si>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</si>
  <si>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</si>
  <si>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</si>
  <si>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</si>
  <si>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</si>
  <si>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</si>
  <si>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</si>
  <si>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</si>
  <si>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</si>
  <si>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</si>
  <si>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</si>
  <si>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</si>
  <si>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</si>
  <si>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</si>
  <si>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</si>
  <si>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</si>
  <si>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</si>
  <si>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</si>
  <si>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</si>
  <si>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</si>
  <si>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</si>
  <si>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</si>
  <si>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</si>
  <si>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</si>
  <si>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</si>
  <si>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</si>
  <si>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</si>
  <si>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</si>
  <si>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</si>
  <si>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</si>
  <si>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</si>
  <si>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</si>
  <si>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</si>
  <si>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</si>
  <si>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</si>
  <si>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</si>
  <si>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</si>
  <si>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</si>
  <si>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</si>
  <si>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</si>
  <si>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</si>
  <si>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</si>
  <si>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</si>
  <si>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</si>
  <si>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</si>
  <si>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</si>
  <si>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</si>
  <si>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</si>
  <si>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</si>
  <si>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</si>
  <si>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</si>
  <si>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</si>
  <si>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</si>
  <si>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</si>
  <si>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</si>
  <si>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</si>
  <si>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</si>
  <si>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</si>
  <si>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</si>
  <si>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</si>
  <si>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</si>
  <si>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</si>
  <si>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</si>
  <si>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</si>
  <si>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</si>
  <si>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</si>
  <si>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</si>
  <si>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</si>
  <si>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</si>
  <si>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</si>
  <si>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</si>
  <si>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</si>
  <si>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</si>
  <si>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</si>
  <si>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</si>
  <si>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</si>
  <si>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</si>
  <si>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</si>
  <si>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</si>
  <si>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</si>
  <si>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</si>
  <si>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</si>
  <si>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</si>
  <si>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</si>
  <si>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</si>
  <si>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</si>
  <si>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</si>
  <si>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</si>
  <si>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</si>
  <si>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</si>
  <si>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</si>
  <si>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</si>
  <si>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</si>
  <si>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</si>
  <si>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</si>
  <si>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</si>
  <si>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</si>
  <si>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</si>
  <si>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</si>
  <si>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</si>
  <si>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</si>
  <si>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</si>
  <si>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</si>
  <si>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</si>
  <si>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</si>
  <si>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</si>
  <si>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</si>
  <si>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</si>
  <si>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</si>
  <si>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</si>
  <si>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</si>
  <si>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</si>
  <si>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</si>
  <si>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</si>
  <si>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</si>
  <si>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</si>
  <si>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</si>
  <si>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</si>
  <si>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</si>
  <si>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</si>
  <si>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</si>
  <si>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</si>
  <si>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</si>
  <si>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</si>
  <si>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</si>
  <si>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</si>
  <si>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</si>
  <si>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</si>
  <si>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</si>
  <si>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</si>
  <si>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</si>
  <si>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</si>
  <si>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</si>
  <si>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</si>
  <si>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</si>
  <si>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</si>
  <si>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</si>
  <si>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</si>
  <si>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</si>
  <si>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</si>
  <si>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</si>
  <si>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</si>
  <si>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</si>
  <si>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</si>
  <si>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</si>
  <si>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</si>
  <si>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</si>
  <si>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</si>
  <si>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</si>
  <si>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</si>
  <si>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</si>
  <si>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</si>
  <si>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</si>
  <si>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</si>
  <si>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</si>
  <si>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</si>
  <si>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</si>
  <si>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</si>
  <si>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</si>
  <si>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</si>
  <si>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</si>
  <si>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</si>
  <si>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</si>
  <si>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</si>
  <si>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</si>
  <si>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</si>
  <si>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</si>
  <si>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</si>
  <si>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</si>
  <si>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</si>
  <si>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</si>
  <si>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</si>
  <si>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</si>
  <si>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</si>
  <si>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</si>
  <si>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</si>
  <si>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</si>
  <si>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</si>
  <si>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</si>
  <si>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</si>
  <si>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</si>
  <si>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</si>
  <si>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</si>
  <si>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</si>
  <si>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</si>
  <si>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</si>
  <si>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</si>
  <si>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</si>
  <si>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</si>
  <si>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</si>
  <si>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</si>
  <si>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</si>
  <si>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</si>
  <si>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</si>
  <si>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</si>
  <si>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</si>
  <si>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</si>
  <si>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</si>
  <si>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</si>
  <si>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</si>
  <si>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</si>
  <si>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</si>
  <si>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</si>
  <si>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</si>
  <si>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</si>
  <si>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</si>
  <si>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</si>
  <si>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</si>
  <si>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</si>
  <si>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</si>
  <si>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</si>
  <si>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</si>
  <si>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</si>
  <si>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</si>
  <si>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</si>
  <si>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</si>
  <si>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</si>
  <si>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</si>
  <si>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</si>
  <si>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</si>
  <si>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</si>
  <si>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</si>
  <si>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</si>
  <si>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</si>
  <si>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</si>
  <si>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</si>
  <si>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</si>
  <si>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</si>
  <si>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</si>
  <si>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</si>
  <si>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</si>
  <si>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</si>
  <si>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</si>
  <si>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</si>
  <si>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</si>
  <si>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</si>
  <si>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</si>
  <si>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</si>
  <si>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</si>
  <si>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</si>
  <si>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</si>
  <si>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</si>
  <si>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</si>
  <si>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</si>
  <si>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</si>
  <si>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</si>
  <si>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</si>
  <si>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</si>
  <si>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</si>
  <si>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</si>
  <si>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</si>
  <si>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</si>
  <si>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</si>
  <si>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</si>
  <si>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</si>
  <si>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</si>
  <si>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</si>
  <si>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</si>
  <si>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</si>
  <si>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</si>
  <si>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</si>
  <si>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</si>
  <si>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</si>
  <si>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</si>
  <si>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</si>
  <si>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</si>
  <si>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</si>
  <si>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</si>
  <si>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</si>
  <si>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</si>
  <si>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</si>
  <si>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</si>
  <si>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</si>
  <si>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</si>
  <si>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</si>
  <si>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</si>
  <si>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</si>
  <si>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</si>
  <si>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</si>
  <si>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</si>
  <si>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</si>
  <si>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</si>
  <si>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</si>
  <si>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</si>
  <si>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</si>
  <si>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</si>
  <si>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</si>
  <si>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</si>
  <si>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</si>
  <si>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</si>
  <si>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</si>
  <si>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</si>
  <si>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</si>
  <si>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</si>
  <si>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</si>
  <si>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</si>
  <si>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</si>
  <si>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</si>
  <si>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</si>
  <si>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</si>
  <si>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</si>
  <si>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</si>
  <si>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</si>
  <si>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</si>
  <si>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</si>
  <si>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</si>
  <si>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</si>
  <si>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</si>
  <si>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</si>
  <si>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</si>
  <si>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</si>
  <si>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</si>
  <si>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</si>
  <si>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</si>
  <si>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</si>
  <si>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</si>
  <si>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</si>
  <si>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</si>
  <si>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</si>
  <si>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</si>
  <si>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</si>
  <si>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</si>
  <si>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</si>
  <si>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</si>
  <si>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</si>
  <si>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</si>
  <si>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</si>
  <si>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</si>
  <si>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</si>
  <si>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</si>
  <si>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</si>
  <si>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</si>
  <si>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</si>
  <si>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</si>
  <si>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</si>
  <si>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</si>
  <si>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</si>
  <si>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</si>
  <si>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</si>
  <si>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</si>
  <si>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</si>
  <si>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</si>
  <si>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</si>
  <si>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</si>
  <si>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</si>
  <si>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</si>
  <si>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</si>
  <si>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</si>
  <si>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</si>
  <si>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</si>
  <si>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</si>
  <si>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</si>
  <si>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</si>
  <si>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</si>
  <si>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</si>
  <si>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</si>
  <si>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</si>
  <si>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</si>
  <si>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</si>
  <si>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</si>
  <si>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</si>
  <si>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</si>
  <si>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</si>
  <si>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</si>
  <si>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</si>
  <si>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</si>
  <si>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</si>
  <si>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</si>
  <si>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</si>
  <si>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</si>
  <si>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</si>
  <si>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</si>
  <si>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</si>
  <si>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</si>
  <si>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</si>
  <si>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</si>
  <si>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</si>
  <si>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</si>
  <si>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</si>
  <si>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</si>
  <si>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</si>
  <si>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</si>
  <si>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</si>
  <si>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</si>
  <si>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</si>
  <si>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</si>
  <si>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</si>
  <si>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</si>
  <si>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</si>
  <si>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</si>
  <si>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</si>
  <si>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</si>
  <si>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</si>
  <si>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</si>
  <si>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</si>
  <si>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</si>
  <si>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</si>
  <si>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</si>
  <si>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</si>
  <si>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</si>
  <si>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</si>
  <si>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</si>
  <si>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</si>
  <si>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</si>
  <si>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</si>
  <si>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</si>
  <si>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</si>
  <si>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</si>
  <si>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</si>
  <si>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</si>
  <si>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</si>
  <si>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</si>
  <si>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</si>
  <si>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</si>
  <si>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</si>
  <si>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</si>
  <si>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</si>
  <si>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</si>
  <si>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</si>
  <si>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</si>
  <si>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</si>
  <si>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</si>
  <si>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</si>
  <si>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</si>
  <si>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</si>
  <si>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</si>
  <si>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</si>
  <si>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</si>
  <si>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</si>
  <si>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</si>
  <si>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</si>
  <si>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</si>
  <si>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</si>
  <si>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</si>
  <si>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</si>
  <si>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</si>
  <si>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</si>
  <si>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</si>
  <si>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</si>
  <si>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</si>
  <si>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</si>
  <si>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</si>
  <si>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</si>
  <si>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</si>
  <si>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</si>
  <si>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</si>
  <si>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</si>
  <si>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</si>
  <si>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</si>
  <si>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</si>
  <si>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</si>
  <si>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</si>
  <si>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</si>
  <si>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</si>
  <si>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</si>
  <si>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</si>
  <si>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</si>
  <si>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</si>
  <si>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</si>
  <si>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</si>
  <si>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</si>
  <si>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</si>
  <si>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</si>
  <si>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</si>
  <si>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</si>
  <si>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</si>
  <si>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</si>
  <si>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</si>
  <si>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</si>
  <si>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</si>
  <si>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</si>
  <si>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</si>
  <si>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</si>
  <si>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</si>
  <si>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</si>
  <si>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</si>
  <si>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</si>
  <si>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</si>
  <si>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</si>
  <si>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</si>
  <si>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</si>
  <si>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</si>
  <si>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</si>
  <si>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</si>
  <si>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</si>
  <si>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</si>
  <si>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</si>
  <si>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</si>
  <si>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</si>
  <si>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</si>
  <si>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</si>
  <si>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</si>
  <si>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</si>
  <si>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</si>
  <si>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</si>
  <si>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</si>
  <si>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</si>
  <si>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</si>
  <si>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</si>
  <si>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</si>
  <si>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</si>
  <si>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</si>
  <si>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</si>
  <si>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</si>
  <si>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</si>
  <si>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</si>
  <si>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</si>
  <si>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</si>
  <si>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</si>
  <si>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</si>
  <si>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</si>
  <si>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</si>
  <si>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</si>
  <si>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</si>
  <si>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</si>
  <si>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</si>
  <si>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</si>
  <si>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</si>
  <si>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</si>
  <si>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</si>
  <si>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</si>
  <si>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</si>
  <si>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</si>
  <si>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</si>
  <si>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</si>
  <si>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</si>
  <si>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</si>
  <si>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</si>
  <si>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</si>
  <si>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</si>
  <si>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</si>
  <si>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</si>
  <si>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</si>
  <si>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</si>
  <si>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</si>
  <si>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</si>
  <si>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</si>
  <si>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</si>
  <si>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</si>
  <si>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</si>
  <si>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</si>
  <si>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</si>
  <si>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</si>
  <si>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</si>
  <si>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</si>
  <si>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</si>
  <si>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</si>
  <si>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</si>
  <si>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</si>
  <si>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</si>
  <si>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</si>
  <si>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</si>
  <si>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</si>
  <si>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</si>
  <si>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</si>
  <si>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</si>
  <si>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</si>
  <si>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</si>
  <si>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</si>
  <si>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</si>
  <si>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</si>
  <si>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</si>
  <si>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</si>
  <si>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</si>
  <si>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</si>
  <si>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</si>
  <si>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</si>
  <si>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</si>
  <si>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</si>
  <si>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</si>
  <si>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</si>
  <si>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</si>
  <si>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</si>
  <si>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</si>
  <si>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</si>
  <si>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</si>
  <si>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</si>
  <si>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</si>
  <si>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</si>
  <si>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</si>
  <si>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</si>
  <si>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</si>
  <si>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</si>
  <si>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</si>
  <si>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</si>
  <si>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</si>
  <si>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</si>
  <si>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</si>
  <si>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</si>
  <si>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</si>
  <si>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</si>
  <si>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</si>
  <si>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</si>
  <si>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</si>
  <si>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</si>
  <si>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</si>
  <si>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</si>
  <si>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</si>
  <si>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</si>
  <si>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</si>
  <si>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</si>
  <si>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</si>
  <si>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</si>
  <si>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</si>
  <si>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</si>
  <si>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</si>
  <si>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</si>
  <si>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</si>
  <si>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</si>
  <si>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</si>
  <si>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</si>
  <si>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</si>
  <si>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</si>
  <si>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</si>
  <si>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</si>
  <si>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</si>
  <si>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</si>
  <si>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</si>
  <si>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</si>
  <si>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</si>
  <si>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</si>
  <si>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</si>
  <si>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</si>
  <si>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</si>
  <si>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</si>
  <si>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</si>
  <si>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</si>
  <si>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</si>
  <si>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</si>
  <si>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</si>
  <si>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</si>
  <si>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</si>
  <si>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</si>
  <si>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</si>
  <si>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</si>
  <si>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</si>
  <si>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</si>
  <si>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</si>
  <si>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</si>
  <si>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</si>
  <si>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</si>
  <si>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</si>
  <si>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</si>
  <si>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</si>
  <si>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</si>
  <si>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</si>
  <si>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</si>
  <si>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</si>
  <si>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</si>
  <si>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</si>
  <si>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</si>
  <si>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</si>
  <si>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</si>
  <si>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</si>
  <si>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</si>
  <si>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</si>
  <si>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</si>
  <si>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</si>
  <si>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</si>
  <si>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</si>
  <si>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</si>
  <si>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</si>
  <si>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</si>
  <si>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</si>
  <si>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</si>
  <si>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</si>
  <si>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</si>
  <si>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</si>
  <si>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</si>
  <si>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</si>
  <si>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</si>
  <si>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</si>
  <si>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</si>
  <si>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</si>
  <si>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</si>
  <si>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</si>
  <si>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</si>
  <si>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</si>
  <si>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</si>
  <si>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</si>
  <si>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</si>
  <si>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</si>
  <si>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</si>
  <si>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</si>
  <si>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</si>
  <si>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</si>
  <si>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</si>
  <si>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</si>
  <si>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</si>
  <si>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</si>
  <si>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</si>
  <si>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</si>
  <si>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</si>
  <si>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</si>
  <si>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</si>
  <si>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</si>
  <si>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</si>
  <si>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</si>
  <si>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</si>
  <si>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</si>
  <si>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</si>
  <si>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</si>
  <si>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</si>
  <si>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</si>
  <si>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</si>
  <si>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</si>
  <si>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</si>
  <si>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</si>
  <si>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</si>
  <si>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</si>
  <si>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</si>
  <si>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</si>
  <si>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</si>
  <si>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</si>
  <si>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</si>
  <si>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</si>
  <si>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</si>
  <si>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</si>
  <si>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</si>
  <si>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</si>
  <si>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</si>
  <si>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</si>
  <si>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</si>
  <si>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</si>
  <si>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</si>
  <si>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</si>
  <si>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</si>
  <si>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</si>
  <si>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</si>
  <si>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</si>
  <si>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</si>
  <si>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</si>
  <si>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</si>
  <si>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</si>
  <si>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</si>
  <si>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</si>
  <si>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</si>
  <si>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</si>
  <si>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</si>
  <si>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</si>
  <si>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</si>
  <si>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</si>
  <si>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</si>
  <si>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</si>
  <si>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</si>
  <si>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</si>
  <si>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</si>
  <si>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</si>
  <si>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</si>
  <si>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</si>
  <si>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</si>
  <si>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</si>
  <si>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</si>
  <si>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</si>
  <si>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</si>
  <si>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</si>
  <si>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</si>
  <si>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</si>
  <si>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</si>
  <si>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</si>
  <si>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</si>
  <si>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</si>
  <si>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</si>
  <si>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</si>
  <si>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</si>
  <si>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</si>
  <si>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</si>
  <si>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</si>
  <si>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</si>
  <si>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</si>
  <si>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</si>
  <si>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</si>
  <si>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</si>
  <si>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</si>
  <si>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</si>
  <si>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</si>
  <si>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</si>
  <si>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</si>
  <si>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</si>
  <si>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</si>
  <si>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</si>
  <si>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</si>
  <si>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</si>
  <si>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</si>
  <si>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</si>
  <si>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</si>
  <si>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</si>
  <si>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</si>
  <si>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</si>
  <si>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</si>
  <si>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</si>
  <si>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</si>
  <si>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</si>
  <si>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</si>
  <si>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</si>
  <si>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</si>
  <si>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</si>
  <si>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</si>
  <si>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</si>
  <si>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</si>
  <si>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</si>
  <si>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</si>
  <si>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</si>
  <si>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</si>
  <si>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</si>
  <si>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</si>
  <si>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</si>
  <si>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</si>
  <si>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</si>
  <si>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</si>
  <si>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</si>
  <si>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</si>
  <si>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</si>
  <si>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</si>
  <si>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</si>
  <si>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</si>
  <si>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</si>
  <si>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</si>
  <si>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</si>
  <si>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</si>
  <si>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</si>
  <si>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</si>
  <si>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</si>
  <si>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</si>
  <si>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</si>
  <si>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</si>
  <si>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</si>
  <si>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</si>
  <si>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</si>
  <si>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</si>
  <si>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</si>
  <si>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</si>
  <si>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</si>
  <si>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</si>
  <si>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</si>
  <si>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</si>
  <si>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</si>
  <si>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</si>
  <si>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</si>
  <si>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</si>
  <si>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</si>
  <si>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</si>
  <si>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</si>
  <si>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</si>
  <si>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</si>
  <si>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</si>
  <si>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</si>
  <si>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</si>
  <si>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</si>
  <si>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</si>
  <si>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</si>
  <si>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</si>
  <si>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</si>
  <si>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</si>
  <si>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</si>
  <si>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</si>
  <si>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</si>
  <si>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</si>
  <si>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</si>
  <si>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</si>
  <si>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</si>
  <si>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</si>
  <si>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</si>
  <si>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</si>
  <si>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</si>
  <si>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</si>
  <si>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</si>
  <si>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</si>
  <si>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</si>
  <si>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</si>
  <si>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</si>
  <si>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</si>
  <si>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</si>
  <si>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</si>
  <si>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</si>
  <si>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</si>
  <si>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</si>
  <si>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</si>
  <si>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</si>
  <si>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</si>
  <si>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</si>
  <si>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</si>
  <si>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</si>
  <si>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</si>
  <si>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</si>
  <si>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</si>
  <si>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</si>
  <si>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</si>
  <si>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</si>
  <si>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</si>
  <si>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</si>
  <si>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</si>
  <si>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</si>
  <si>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</si>
  <si>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</si>
  <si>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</si>
  <si>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</si>
  <si>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</si>
  <si>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</si>
  <si>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</si>
  <si>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</si>
  <si>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</si>
  <si>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</si>
  <si>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</si>
  <si>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</si>
  <si>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</si>
  <si>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</si>
  <si>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</si>
  <si>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</si>
  <si>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</si>
  <si>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</si>
  <si>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</si>
  <si>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</si>
  <si>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</si>
  <si>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</si>
  <si>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</si>
  <si>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</si>
  <si>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</si>
  <si>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</si>
  <si>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</si>
  <si>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</si>
  <si>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</si>
  <si>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</si>
  <si>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</si>
  <si>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</si>
  <si>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</si>
  <si>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</si>
  <si>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</si>
  <si>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</si>
  <si>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</si>
  <si>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</si>
  <si>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</si>
  <si>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</si>
  <si>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</si>
  <si>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</si>
  <si>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</si>
  <si>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</si>
  <si>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</si>
  <si>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</si>
  <si>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</si>
  <si>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</si>
  <si>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</si>
  <si>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</si>
  <si>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</si>
  <si>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</si>
  <si>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</si>
  <si>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</si>
  <si>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</si>
  <si>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</si>
  <si>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</si>
  <si>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</si>
  <si>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</si>
  <si>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</si>
  <si>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</si>
  <si>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</si>
  <si>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</si>
  <si>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</si>
  <si>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</si>
  <si>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</si>
  <si>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</si>
  <si>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</si>
  <si>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</si>
  <si>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</si>
  <si>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</si>
  <si>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</si>
  <si>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</si>
  <si>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</si>
  <si>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</si>
  <si>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</si>
  <si>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</si>
  <si>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</si>
  <si>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</si>
  <si>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</si>
  <si>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</si>
  <si>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</si>
  <si>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</si>
  <si>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</si>
  <si>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</si>
  <si>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</si>
  <si>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</si>
  <si>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</si>
  <si>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</si>
  <si>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</si>
  <si>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</si>
  <si>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</si>
  <si>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</si>
  <si>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</si>
  <si>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</si>
  <si>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</si>
  <si>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</si>
  <si>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</si>
  <si>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</si>
  <si>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</si>
  <si>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</si>
  <si>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</si>
  <si>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</si>
  <si>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</si>
  <si>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</si>
  <si>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</si>
  <si>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</si>
  <si>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</si>
  <si>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</si>
  <si>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</si>
  <si>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</si>
  <si>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</si>
  <si>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</si>
  <si>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</si>
  <si>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</si>
  <si>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</si>
  <si>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</si>
  <si>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</si>
  <si>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</si>
  <si>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</si>
  <si>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</si>
  <si>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</si>
  <si>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</si>
  <si>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</si>
  <si>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</si>
  <si>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</si>
  <si>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</si>
  <si>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</si>
  <si>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</si>
  <si>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</si>
  <si>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</si>
  <si>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</si>
  <si>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</si>
  <si>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</si>
  <si>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</si>
  <si>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</si>
  <si>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</si>
  <si>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</si>
  <si>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</si>
  <si>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</si>
  <si>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</si>
  <si>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</si>
  <si>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</si>
  <si>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</si>
  <si>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</si>
  <si>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</si>
  <si>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</si>
  <si>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</si>
  <si>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</si>
  <si>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</si>
  <si>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</si>
  <si>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</si>
  <si>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</si>
  <si>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</si>
  <si>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</si>
  <si>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</si>
  <si>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</si>
  <si>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</si>
  <si>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</si>
  <si>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</si>
  <si>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</si>
  <si>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</si>
  <si>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</si>
  <si>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</si>
  <si>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</si>
  <si>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</si>
  <si>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</si>
  <si>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</si>
  <si>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</si>
  <si>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</si>
  <si>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</si>
  <si>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</si>
  <si>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</si>
  <si>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</si>
  <si>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</si>
  <si>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</si>
  <si>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</si>
  <si>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</si>
  <si>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</si>
  <si>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</si>
  <si>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</si>
  <si>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</si>
  <si>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</si>
  <si>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</si>
  <si>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</si>
  <si>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</si>
  <si>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</si>
  <si>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</si>
  <si>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</si>
  <si>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</si>
  <si>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</si>
  <si>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</si>
  <si>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</si>
  <si>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</si>
  <si>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</si>
  <si>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</si>
  <si>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</si>
  <si>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</si>
  <si>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</si>
  <si>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</si>
  <si>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</si>
  <si>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</si>
  <si>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</si>
  <si>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</si>
  <si>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</si>
  <si>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</si>
  <si>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</si>
  <si>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</si>
  <si>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</si>
  <si>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</si>
  <si>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</si>
  <si>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</si>
  <si>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</si>
  <si>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</si>
  <si>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</si>
  <si>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</si>
  <si>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</si>
  <si>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</si>
  <si>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</si>
  <si>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</si>
  <si>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</si>
  <si>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</si>
  <si>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</si>
  <si>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</si>
  <si>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</si>
  <si>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</si>
  <si>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</si>
  <si>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</si>
  <si>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</si>
  <si>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</si>
  <si>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</si>
  <si>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</si>
  <si>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</si>
  <si>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</si>
  <si>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</si>
  <si>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</si>
  <si>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</si>
  <si>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</si>
  <si>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</si>
  <si>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</si>
  <si>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</si>
  <si>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</si>
  <si>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</si>
  <si>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</si>
  <si>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</si>
  <si>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</si>
  <si>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</si>
  <si>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</si>
  <si>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</si>
  <si>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</si>
  <si>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</si>
  <si>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</si>
  <si>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</si>
  <si>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</si>
  <si>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</si>
  <si>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</si>
  <si>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</si>
  <si>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</si>
  <si>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</si>
  <si>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</si>
  <si>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</si>
  <si>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</si>
  <si>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</si>
  <si>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</si>
  <si>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</si>
  <si>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</si>
  <si>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</si>
  <si>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</si>
  <si>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</si>
  <si>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</si>
  <si>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</si>
  <si>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</si>
  <si>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</si>
  <si>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</si>
  <si>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</si>
  <si>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</si>
  <si>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</si>
  <si>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</si>
  <si>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</si>
  <si>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</si>
  <si>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</si>
  <si>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</si>
  <si>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</si>
  <si>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</si>
  <si>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</si>
  <si>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</si>
  <si>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</si>
  <si>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</si>
  <si>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</si>
  <si>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</si>
  <si>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</si>
  <si>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</si>
  <si>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</si>
  <si>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</si>
  <si>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</si>
  <si>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</si>
  <si>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</si>
  <si>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</si>
  <si>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</si>
  <si>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</si>
  <si>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</si>
  <si>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</si>
  <si>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</si>
  <si>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</si>
  <si>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</si>
  <si>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</si>
  <si>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</si>
  <si>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</si>
  <si>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</si>
  <si>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</si>
  <si>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</si>
  <si>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</si>
  <si>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</si>
  <si>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</si>
  <si>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</si>
  <si>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</si>
  <si>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</si>
  <si>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</si>
  <si>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</si>
  <si>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</si>
  <si>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</si>
  <si>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</si>
  <si>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</si>
  <si>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</si>
  <si>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</si>
  <si>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</si>
  <si>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</si>
  <si>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</si>
  <si>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</si>
  <si>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</si>
  <si>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</si>
  <si>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</si>
  <si>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</si>
  <si>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</si>
  <si>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</si>
  <si>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</si>
  <si>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</si>
  <si>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</si>
  <si>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</si>
  <si>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</si>
  <si>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</si>
  <si>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</si>
  <si>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</si>
  <si>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</si>
  <si>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</si>
  <si>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</si>
  <si>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</si>
  <si>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</si>
  <si>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</si>
  <si>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</si>
  <si>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</si>
  <si>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</si>
  <si>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</si>
  <si>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</si>
  <si>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</si>
  <si>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</si>
  <si>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</si>
  <si>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</si>
  <si>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</si>
  <si>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</si>
  <si>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</si>
  <si>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</si>
  <si>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</si>
  <si>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</si>
  <si>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</si>
  <si>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</si>
  <si>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</si>
  <si>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</si>
  <si>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</si>
  <si>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</si>
  <si>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</si>
  <si>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</si>
  <si>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</si>
  <si>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</si>
  <si>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</si>
  <si>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</si>
  <si>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</si>
  <si>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</si>
  <si>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</si>
  <si>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</si>
  <si>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</si>
  <si>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</si>
  <si>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</si>
  <si>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</si>
  <si>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</si>
  <si>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</si>
  <si>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</si>
  <si>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</si>
  <si>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</si>
  <si>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</si>
  <si>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</si>
  <si>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</si>
  <si>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</si>
  <si>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</si>
  <si>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</si>
  <si>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</si>
  <si>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</si>
  <si>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</si>
  <si>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</si>
  <si>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</si>
  <si>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</si>
  <si>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</si>
  <si>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</si>
  <si>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</si>
  <si>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</si>
  <si>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</si>
  <si>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</si>
  <si>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</si>
  <si>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</si>
  <si>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</si>
  <si>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</si>
  <si>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</si>
  <si>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</si>
  <si>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</si>
  <si>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</si>
  <si>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</si>
  <si>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</si>
  <si>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</si>
  <si>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</si>
  <si>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</si>
  <si>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</si>
  <si>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</si>
  <si>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</si>
  <si>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</si>
  <si>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</si>
  <si>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</si>
  <si>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</si>
  <si>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</si>
  <si>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</si>
  <si>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</si>
  <si>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</si>
  <si>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</si>
  <si>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</si>
  <si>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</si>
  <si>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</si>
  <si>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</si>
  <si>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</si>
  <si>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</si>
  <si>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</si>
  <si>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</si>
  <si>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</si>
  <si>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</si>
  <si>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</si>
  <si>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</si>
  <si>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</si>
  <si>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</si>
  <si>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</si>
  <si>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</si>
  <si>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</si>
  <si>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</si>
  <si>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</si>
  <si>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</si>
  <si>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</si>
  <si>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</si>
  <si>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</si>
  <si>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</si>
  <si>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</si>
  <si>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</si>
  <si>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</si>
  <si>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</si>
  <si>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</si>
  <si>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</si>
  <si>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</si>
  <si>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</si>
  <si>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</si>
  <si>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</si>
  <si>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</si>
  <si>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</si>
  <si>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</si>
  <si>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</si>
  <si>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</si>
  <si>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</si>
  <si>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</si>
  <si>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</si>
  <si>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</si>
  <si>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</si>
  <si>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</si>
  <si>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</si>
  <si>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</si>
  <si>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</si>
  <si>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</si>
  <si>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</si>
  <si>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</si>
  <si>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</si>
  <si>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</si>
  <si>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</si>
  <si>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</si>
  <si>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</si>
  <si>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</si>
  <si>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</si>
  <si>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</si>
  <si>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</si>
  <si>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</si>
  <si>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</si>
  <si>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</si>
  <si>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</si>
  <si>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</si>
  <si>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</si>
  <si>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</si>
  <si>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</si>
  <si>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</si>
  <si>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</si>
  <si>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</si>
  <si>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</si>
  <si>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</si>
  <si>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</si>
  <si>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</si>
  <si>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</si>
  <si>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</si>
  <si>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</si>
  <si>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</si>
  <si>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</si>
  <si>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</si>
  <si>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</si>
  <si>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</si>
  <si>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</si>
  <si>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</si>
  <si>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</si>
  <si>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</si>
  <si>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</si>
  <si>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</si>
  <si>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</si>
  <si>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</si>
  <si>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</si>
  <si>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</si>
  <si>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</si>
  <si>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</si>
  <si>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</si>
  <si>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</si>
  <si>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</si>
  <si>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</si>
  <si>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</si>
  <si>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</si>
  <si>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</si>
  <si>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</si>
  <si>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</si>
  <si>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</si>
  <si>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</si>
  <si>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</si>
  <si>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</si>
  <si>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</si>
  <si>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</si>
  <si>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</si>
  <si>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</si>
  <si>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</si>
  <si>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</si>
  <si>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</si>
  <si>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</si>
  <si>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</si>
  <si>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</si>
  <si>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</si>
  <si>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</si>
  <si>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</si>
  <si>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</si>
  <si>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</si>
  <si>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</si>
  <si>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</si>
  <si>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</si>
  <si>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</si>
  <si>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</si>
  <si>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</si>
  <si>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</si>
  <si>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</si>
  <si>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</si>
  <si>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</si>
  <si>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</si>
  <si>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</si>
  <si>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</si>
  <si>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</si>
  <si>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</si>
  <si>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</si>
  <si>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</si>
  <si>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</si>
  <si>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</si>
  <si>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</si>
  <si>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</si>
  <si>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</si>
  <si>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</si>
  <si>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</si>
  <si>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</si>
  <si>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</si>
  <si>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</si>
  <si>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</si>
  <si>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</si>
  <si>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</si>
  <si>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</si>
  <si>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</si>
  <si>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</si>
  <si>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</si>
  <si>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</si>
  <si>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</si>
  <si>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</si>
  <si>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</si>
  <si>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</si>
  <si>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</si>
  <si>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</si>
  <si>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</si>
  <si>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</si>
  <si>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</si>
  <si>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</si>
  <si>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</si>
  <si>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</si>
  <si>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</si>
  <si>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</si>
  <si>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</si>
  <si>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</si>
  <si>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</si>
  <si>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</si>
  <si>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</si>
  <si>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</si>
  <si>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</si>
  <si>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</si>
  <si>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</si>
  <si>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</si>
  <si>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</si>
  <si>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</si>
  <si>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</si>
  <si>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</si>
  <si>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</si>
  <si>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</si>
  <si>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</si>
  <si>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</si>
  <si>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</si>
  <si>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</si>
  <si>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</si>
  <si>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</si>
  <si>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</si>
  <si>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</si>
  <si>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</si>
  <si>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</si>
  <si>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</si>
  <si>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</si>
  <si>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</si>
  <si>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</si>
  <si>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</si>
  <si>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</si>
  <si>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</si>
  <si>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</si>
  <si>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</si>
  <si>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</si>
  <si>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</si>
  <si>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</si>
  <si>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</si>
  <si>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</si>
  <si>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</si>
  <si>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</si>
  <si>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</si>
  <si>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</si>
  <si>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</si>
  <si>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</si>
  <si>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</si>
  <si>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</si>
  <si>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</si>
  <si>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</si>
  <si>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</si>
  <si>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</si>
  <si>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</si>
  <si>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</si>
  <si>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</si>
  <si>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</si>
  <si>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</si>
  <si>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</si>
  <si>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</si>
  <si>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</si>
  <si>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</si>
  <si>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</si>
  <si>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</si>
  <si>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</si>
  <si>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</si>
  <si>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</si>
  <si>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</si>
  <si>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</si>
  <si>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</si>
  <si>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</si>
  <si>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</si>
  <si>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</si>
  <si>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</si>
  <si>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</si>
  <si>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</si>
  <si>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</si>
  <si>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</si>
  <si>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</si>
  <si>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</si>
  <si>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</si>
  <si>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</si>
  <si>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</si>
  <si>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</si>
  <si>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</si>
  <si>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</si>
  <si>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</si>
  <si>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</si>
  <si>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</si>
  <si>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</si>
  <si>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</si>
  <si>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</si>
  <si>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</si>
  <si>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</si>
  <si>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</si>
  <si>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</si>
  <si>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</si>
  <si>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</si>
  <si>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</si>
  <si>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</si>
  <si>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</si>
  <si>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</si>
  <si>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</si>
  <si>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</si>
  <si>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</si>
  <si>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</si>
  <si>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</si>
  <si>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</si>
  <si>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</si>
  <si>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</si>
  <si>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</si>
  <si>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</si>
  <si>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</si>
  <si>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</si>
  <si>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</si>
  <si>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</si>
  <si>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</si>
  <si>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</si>
  <si>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</si>
  <si>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</si>
  <si>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</si>
  <si>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</si>
  <si>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</si>
  <si>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</si>
  <si>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</si>
  <si>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</si>
  <si>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</si>
  <si>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</si>
  <si>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</si>
  <si>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</si>
  <si>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</si>
  <si>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</si>
  <si>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</si>
  <si>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</si>
  <si>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</si>
  <si>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</si>
  <si>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</si>
  <si>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</si>
  <si>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</si>
  <si>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</si>
  <si>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</si>
  <si>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</si>
  <si>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</si>
  <si>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</si>
  <si>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</si>
  <si>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</si>
  <si>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</si>
  <si>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</si>
  <si>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</si>
  <si>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</si>
  <si>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</si>
  <si>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</si>
  <si>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</si>
  <si>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</si>
  <si>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</si>
  <si>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</si>
  <si>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</si>
  <si>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</si>
  <si>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</si>
  <si>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</si>
  <si>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</si>
  <si>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</si>
  <si>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</si>
  <si>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</si>
  <si>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</si>
  <si>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</si>
  <si>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</si>
  <si>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</si>
  <si>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</si>
  <si>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</si>
  <si>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</si>
  <si>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</si>
  <si>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</si>
  <si>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</si>
  <si>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</si>
  <si>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</si>
  <si>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</si>
  <si>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</si>
  <si>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</si>
  <si>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</si>
  <si>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</si>
  <si>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</si>
  <si>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</si>
  <si>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</si>
  <si>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</si>
  <si>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</si>
  <si>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</si>
  <si>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</si>
  <si>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</si>
  <si>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</si>
  <si>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</si>
  <si>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</si>
  <si>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</si>
  <si>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</si>
  <si>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</si>
  <si>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</si>
  <si>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</si>
  <si>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</si>
  <si>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</si>
  <si>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</si>
  <si>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</si>
  <si>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</si>
  <si>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</si>
  <si>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</si>
  <si>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</si>
  <si>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</si>
  <si>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</si>
  <si>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</si>
  <si>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</si>
  <si>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</si>
  <si>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</si>
  <si>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</si>
  <si>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</si>
  <si>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</si>
  <si>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</si>
  <si>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</si>
  <si>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</si>
  <si>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</si>
  <si>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</si>
  <si>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</si>
  <si>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</si>
  <si>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</si>
  <si>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</si>
  <si>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</si>
  <si>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</si>
  <si>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</si>
  <si>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</si>
  <si>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</si>
  <si>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</si>
  <si>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</si>
  <si>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</si>
  <si>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</si>
  <si>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</si>
  <si>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</si>
  <si>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</si>
  <si>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</si>
  <si>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</si>
  <si>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</si>
  <si>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</si>
  <si>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</si>
  <si>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</si>
  <si>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</si>
  <si>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</si>
  <si>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</si>
  <si>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</si>
  <si>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</si>
  <si>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</si>
  <si>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</si>
  <si>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</si>
  <si>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</si>
  <si>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</si>
  <si>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</si>
  <si>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</si>
  <si>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</si>
  <si>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</si>
  <si>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</si>
  <si>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</si>
  <si>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</si>
  <si>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</si>
  <si>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</si>
  <si>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</si>
  <si>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</si>
  <si>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</si>
  <si>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</si>
  <si>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</si>
  <si>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</si>
  <si>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</si>
  <si>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</si>
  <si>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</si>
  <si>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</si>
  <si>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</si>
  <si>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</si>
  <si>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</si>
  <si>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</si>
  <si>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</si>
  <si>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</si>
  <si>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</si>
  <si>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</si>
  <si>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</si>
  <si>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</si>
  <si>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</si>
  <si>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</si>
  <si>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</si>
  <si>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</si>
  <si>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</si>
  <si>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</si>
  <si>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</si>
  <si>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</si>
  <si>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</si>
  <si>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</si>
  <si>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</si>
  <si>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</si>
  <si>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</si>
  <si>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</si>
  <si>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</si>
  <si>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</si>
  <si>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</si>
  <si>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</si>
  <si>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</si>
  <si>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</si>
  <si>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</si>
  <si>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</si>
  <si>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</si>
  <si>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</si>
  <si>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</si>
  <si>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</si>
  <si>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</si>
  <si>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</si>
  <si>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</si>
  <si>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</si>
  <si>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</si>
  <si>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</si>
  <si>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</si>
  <si>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</si>
  <si>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</si>
  <si>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</si>
  <si>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</si>
  <si>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</si>
  <si>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</si>
  <si>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</si>
  <si>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</si>
  <si>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</si>
  <si>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</si>
  <si>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</si>
  <si>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</si>
  <si>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</si>
  <si>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</si>
  <si>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</si>
  <si>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</si>
  <si>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</si>
  <si>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</si>
  <si>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</si>
  <si>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</si>
  <si>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</si>
  <si>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</si>
  <si>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</si>
  <si>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</si>
  <si>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</si>
  <si>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</si>
  <si>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</si>
  <si>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</si>
  <si>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</si>
  <si>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</si>
  <si>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</si>
  <si>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</si>
  <si>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</si>
  <si>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</si>
  <si>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</si>
  <si>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</si>
  <si>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</si>
  <si>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</si>
  <si>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</si>
  <si>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</si>
  <si>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</si>
  <si>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</si>
  <si>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</si>
  <si>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</si>
  <si>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</si>
  <si>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</si>
  <si>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</si>
  <si>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</si>
  <si>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</si>
  <si>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</si>
  <si>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</si>
  <si>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</si>
  <si>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</si>
  <si>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</si>
  <si>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</si>
  <si>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</si>
  <si>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</si>
  <si>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</si>
  <si>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</si>
  <si>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</si>
  <si>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</si>
  <si>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</si>
  <si>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</si>
  <si>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</si>
  <si>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</si>
  <si>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</si>
  <si>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</si>
  <si>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</si>
  <si>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</si>
  <si>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</si>
  <si>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</si>
  <si>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</si>
  <si>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</si>
  <si>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</si>
  <si>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</si>
  <si>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</si>
  <si>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</si>
  <si>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</si>
  <si>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</si>
  <si>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</si>
  <si>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</si>
  <si>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</si>
  <si>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</si>
  <si>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</si>
  <si>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</si>
  <si>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</si>
  <si>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</si>
  <si>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</si>
  <si>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</si>
  <si>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</si>
  <si>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</si>
  <si>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</si>
  <si>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</si>
  <si>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</si>
  <si>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</si>
  <si>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</si>
  <si>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</si>
  <si>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</si>
  <si>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</si>
  <si>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</si>
  <si>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</si>
  <si>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</si>
  <si>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</si>
  <si>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</si>
  <si>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</si>
  <si>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</si>
  <si>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</si>
  <si>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</si>
  <si>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</si>
  <si>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</si>
  <si>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</si>
  <si>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</si>
  <si>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</si>
  <si>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</si>
  <si>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</si>
  <si>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</si>
  <si>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</si>
  <si>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</si>
  <si>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</si>
  <si>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</si>
  <si>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</si>
  <si>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</si>
  <si>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</si>
  <si>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</si>
  <si>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</si>
  <si>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</si>
  <si>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</si>
  <si>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</si>
  <si>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</si>
  <si>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</si>
  <si>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</si>
  <si>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</si>
  <si>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</si>
  <si>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</si>
  <si>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</si>
  <si>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</si>
  <si>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</si>
  <si>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</si>
  <si>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</si>
  <si>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</si>
  <si>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</si>
  <si>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</si>
  <si>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</si>
  <si>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</si>
  <si>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</si>
  <si>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</si>
  <si>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</si>
  <si>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</si>
  <si>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</si>
  <si>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</si>
  <si>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</si>
  <si>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</si>
  <si>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</si>
  <si>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</si>
  <si>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</si>
  <si>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</si>
  <si>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</si>
  <si>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</si>
  <si>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</si>
  <si>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</si>
  <si>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</si>
  <si>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</si>
  <si>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</si>
  <si>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</si>
  <si>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</si>
  <si>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</si>
  <si>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</si>
  <si>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</si>
  <si>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</si>
  <si>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</si>
  <si>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</si>
  <si>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</si>
  <si>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</si>
  <si>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</si>
  <si>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</si>
  <si>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</si>
  <si>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</si>
  <si>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</si>
  <si>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</si>
  <si>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</si>
  <si>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</si>
  <si>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</si>
  <si>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</si>
  <si>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</si>
  <si>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</si>
  <si>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</si>
  <si>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</si>
  <si>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</si>
  <si>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</si>
  <si>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</si>
  <si>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</si>
  <si>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</si>
  <si>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</si>
  <si>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</si>
  <si>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</si>
  <si>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</si>
  <si>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</si>
  <si>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</si>
  <si>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</si>
  <si>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</si>
  <si>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</si>
  <si>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</si>
  <si>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</si>
  <si>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</si>
  <si>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</si>
  <si>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</si>
  <si>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</si>
  <si>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</si>
  <si>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</si>
  <si>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</si>
  <si>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</si>
  <si>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</si>
  <si>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</si>
  <si>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</si>
  <si>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</si>
  <si>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</si>
  <si>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</si>
  <si>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</si>
  <si>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</si>
  <si>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</si>
  <si>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</si>
  <si>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</si>
  <si>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</si>
  <si>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</si>
  <si>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</si>
  <si>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</si>
  <si>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</si>
  <si>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</si>
  <si>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</si>
  <si>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</si>
  <si>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</si>
  <si>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</si>
  <si>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</si>
  <si>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</si>
  <si>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</si>
  <si>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</si>
  <si>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</si>
  <si>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</si>
  <si>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</si>
  <si>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</si>
  <si>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</si>
  <si>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</si>
  <si>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</si>
  <si>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</si>
  <si>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</si>
  <si>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</si>
  <si>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</si>
  <si>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</si>
  <si>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</si>
  <si>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</si>
  <si>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</si>
  <si>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</si>
  <si>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</si>
  <si>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</si>
  <si>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</si>
  <si>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</si>
  <si>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</si>
  <si>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</si>
  <si>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</si>
  <si>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</si>
  <si>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</si>
  <si>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</si>
  <si>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</si>
  <si>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</si>
  <si>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</si>
  <si>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</si>
  <si>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</si>
  <si>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</si>
  <si>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</si>
  <si>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</si>
  <si>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</si>
  <si>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</si>
  <si>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</si>
  <si>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</si>
  <si>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</si>
  <si>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</si>
  <si>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</si>
  <si>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</si>
  <si>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</si>
  <si>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</si>
  <si>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</si>
  <si>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</si>
  <si>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</si>
  <si>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</si>
  <si>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</si>
  <si>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</si>
  <si>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</si>
  <si>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</si>
  <si>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</si>
  <si>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</si>
  <si>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</si>
  <si>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</si>
  <si>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</si>
  <si>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</si>
  <si>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</si>
  <si>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</si>
  <si>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</si>
  <si>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</si>
  <si>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</si>
  <si>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</si>
  <si>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</si>
  <si>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</si>
  <si>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</si>
  <si>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</si>
  <si>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</si>
  <si>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</si>
  <si>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</si>
  <si>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</si>
  <si>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</si>
  <si>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</si>
  <si>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</si>
  <si>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</si>
  <si>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</si>
  <si>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</si>
  <si>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</si>
  <si>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</si>
  <si>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</si>
  <si>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</si>
  <si>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</si>
  <si>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</si>
  <si>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</si>
  <si>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</si>
  <si>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</si>
  <si>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</si>
  <si>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</si>
  <si>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</si>
  <si>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</si>
  <si>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</si>
  <si>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</si>
  <si>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</si>
  <si>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</si>
  <si>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</si>
  <si>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</si>
  <si>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</si>
  <si>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</si>
  <si>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</si>
  <si>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</si>
  <si>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</si>
  <si>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</si>
  <si>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</si>
  <si>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</si>
  <si>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</si>
  <si>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</si>
  <si>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</si>
  <si>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</si>
  <si>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</si>
  <si>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</si>
  <si>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</si>
  <si>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</si>
  <si>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</si>
  <si>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</si>
  <si>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</si>
  <si>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</si>
  <si>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</si>
  <si>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</si>
  <si>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</si>
  <si>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</si>
  <si>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</si>
  <si>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</si>
  <si>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</si>
  <si>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</si>
  <si>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</si>
  <si>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</si>
  <si>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</si>
  <si>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</si>
  <si>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</si>
  <si>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</si>
  <si>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</si>
  <si>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</si>
  <si>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</si>
  <si>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</si>
  <si>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</si>
  <si>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</si>
  <si>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</si>
  <si>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</si>
  <si>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</si>
  <si>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</si>
  <si>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</si>
  <si>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</si>
  <si>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</si>
  <si>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</si>
  <si>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</si>
  <si>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</si>
  <si>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</si>
  <si>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</si>
  <si>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</si>
  <si>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</si>
  <si>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</si>
  <si>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</si>
  <si>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</si>
  <si>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</si>
  <si>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</si>
  <si>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</si>
  <si>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</si>
  <si>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</si>
  <si>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</si>
  <si>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</si>
  <si>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</si>
  <si>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</si>
  <si>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</si>
  <si>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</si>
  <si>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</si>
  <si>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</si>
  <si>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</si>
  <si>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</si>
  <si>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</si>
  <si>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</si>
  <si>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</si>
  <si>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</si>
  <si>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</si>
  <si>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</si>
  <si>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</si>
  <si>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</si>
  <si>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</si>
  <si>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</si>
  <si>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</si>
  <si>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</si>
  <si>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</si>
  <si>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</si>
  <si>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</si>
  <si>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</si>
  <si>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</si>
  <si>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</si>
  <si>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</si>
  <si>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</si>
  <si>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</si>
  <si>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</si>
  <si>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</si>
  <si>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</si>
  <si>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</si>
  <si>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</si>
  <si>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</si>
  <si>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</si>
  <si>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</si>
  <si>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</si>
  <si>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</si>
  <si>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</si>
  <si>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</si>
  <si>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</si>
  <si>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</si>
  <si>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</si>
  <si>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</si>
  <si>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</si>
  <si>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</si>
  <si>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</si>
  <si>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</si>
  <si>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</si>
  <si>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</si>
  <si>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</si>
  <si>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</si>
  <si>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</si>
  <si>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</si>
  <si>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</si>
  <si>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</si>
  <si>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</si>
  <si>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</si>
  <si>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</si>
  <si>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</si>
  <si>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</si>
  <si>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</si>
  <si>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</si>
  <si>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</si>
  <si>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</si>
  <si>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</si>
  <si>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</si>
  <si>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</si>
  <si>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</si>
  <si>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</si>
  <si>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</si>
  <si>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</si>
  <si>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</si>
  <si>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</si>
  <si>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</si>
  <si>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</si>
  <si>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</si>
  <si>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</si>
  <si>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</si>
  <si>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</si>
  <si>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</si>
  <si>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</si>
  <si>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</si>
  <si>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</si>
  <si>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</si>
  <si>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</si>
  <si>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</si>
  <si>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</si>
  <si>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</si>
  <si>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</si>
  <si>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</si>
  <si>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</si>
  <si>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</si>
  <si>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</si>
  <si>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</si>
  <si>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</si>
  <si>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</si>
  <si>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</si>
  <si>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</si>
  <si>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</si>
  <si>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</si>
  <si>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</si>
  <si>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</si>
  <si>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</si>
  <si>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</si>
  <si>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</si>
  <si>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</si>
  <si>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</si>
  <si>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</si>
  <si>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</si>
  <si>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</si>
  <si>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</si>
  <si>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</si>
  <si>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</si>
  <si>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</si>
  <si>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</si>
  <si>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</si>
  <si>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</si>
  <si>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</si>
  <si>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</si>
  <si>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</si>
  <si>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</si>
  <si>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</si>
  <si>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</si>
  <si>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</si>
  <si>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</si>
  <si>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</si>
  <si>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</si>
  <si>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</si>
  <si>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</si>
  <si>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</si>
  <si>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</si>
  <si>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</si>
  <si>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</si>
  <si>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</si>
  <si>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</si>
  <si>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</si>
  <si>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</si>
  <si>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</si>
  <si>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</si>
  <si>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</si>
  <si>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</si>
  <si>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</si>
  <si>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</si>
  <si>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</si>
  <si>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</si>
  <si>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</si>
  <si>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</si>
  <si>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</si>
  <si>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</si>
  <si>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</si>
  <si>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</si>
  <si>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</si>
  <si>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</si>
  <si>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</si>
  <si>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</si>
  <si>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</si>
  <si>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</si>
  <si>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</si>
  <si>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</si>
  <si>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</si>
  <si>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</si>
  <si>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</si>
  <si>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</si>
  <si>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</si>
  <si>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</si>
  <si>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</si>
  <si>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</si>
  <si>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</si>
  <si>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</si>
  <si>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</si>
  <si>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</si>
  <si>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</si>
  <si>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</si>
  <si>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</si>
  <si>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</si>
  <si>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</si>
  <si>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</si>
  <si>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</si>
  <si>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</si>
  <si>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</si>
  <si>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</si>
  <si>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</si>
  <si>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</si>
  <si>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</si>
  <si>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</si>
  <si>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</si>
  <si>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</si>
  <si>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</si>
  <si>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</si>
  <si>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</si>
  <si>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</si>
  <si>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</si>
  <si>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</si>
  <si>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</si>
  <si>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</si>
  <si>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</si>
  <si>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</si>
  <si>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</si>
  <si>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</si>
  <si>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</si>
  <si>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</si>
  <si>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</si>
  <si>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</si>
  <si>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</si>
  <si>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</si>
  <si>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</si>
  <si>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</si>
  <si>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</si>
  <si>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</si>
  <si>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</si>
  <si>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</si>
  <si>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</si>
  <si>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</si>
  <si>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</si>
  <si>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</si>
  <si>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</si>
  <si>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</si>
  <si>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</si>
  <si>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</si>
  <si>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</si>
  <si>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</si>
  <si>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</si>
  <si>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</si>
  <si>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</si>
  <si>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</si>
  <si>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</si>
  <si>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</si>
  <si>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</si>
  <si>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</si>
  <si>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</si>
  <si>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</si>
  <si>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</si>
  <si>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</si>
  <si>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</si>
  <si>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</si>
  <si>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</si>
  <si>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</si>
  <si>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</si>
  <si>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</si>
  <si>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</si>
  <si>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</si>
  <si>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</si>
  <si>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</si>
  <si>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</si>
  <si>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</si>
  <si>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</si>
  <si>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</si>
  <si>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</si>
  <si>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</si>
  <si>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</si>
  <si>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</si>
  <si>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</si>
  <si>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</si>
  <si>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</si>
  <si>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</si>
  <si>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</si>
  <si>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</si>
  <si>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</si>
  <si>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</si>
  <si>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</si>
  <si>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</si>
  <si>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</si>
  <si>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</si>
  <si>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</si>
  <si>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</si>
  <si>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</si>
  <si>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</si>
  <si>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</si>
  <si>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</si>
  <si>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</si>
  <si>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</si>
  <si>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</si>
  <si>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</si>
  <si>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</si>
  <si>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</si>
  <si>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</si>
  <si>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</si>
  <si>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</si>
  <si>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</si>
  <si>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</si>
  <si>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</si>
  <si>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</si>
  <si>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</si>
  <si>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</si>
  <si>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</si>
  <si>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</si>
  <si>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</si>
  <si>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</si>
  <si>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</si>
  <si>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</si>
  <si>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</si>
  <si>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</si>
  <si>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</si>
  <si>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</si>
  <si>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</si>
  <si>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</si>
  <si>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</si>
  <si>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</si>
  <si>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</si>
  <si>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</si>
  <si>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</si>
  <si>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</si>
  <si>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</si>
  <si>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</si>
  <si>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</si>
  <si>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</si>
  <si>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</si>
  <si>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</si>
  <si>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</si>
  <si>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</si>
  <si>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</si>
  <si>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</si>
  <si>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</si>
  <si>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</si>
  <si>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</si>
  <si>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</si>
  <si>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</si>
  <si>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</si>
  <si>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</si>
  <si>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</si>
  <si>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</si>
  <si>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</si>
  <si>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</si>
  <si>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</si>
  <si>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</si>
  <si>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</si>
  <si>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</si>
  <si>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</si>
  <si>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</si>
  <si>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</si>
  <si>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</si>
  <si>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</si>
  <si>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</si>
  <si>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</si>
  <si>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</si>
  <si>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</si>
  <si>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</si>
  <si>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</si>
  <si>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</si>
  <si>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</si>
  <si>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</si>
  <si>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</si>
  <si>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</si>
  <si>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</si>
  <si>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</si>
  <si>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</si>
  <si>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</si>
  <si>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</si>
  <si>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</si>
  <si>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</si>
  <si>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</si>
  <si>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</si>
  <si>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</si>
  <si>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</si>
  <si>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</si>
  <si>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</si>
  <si>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</si>
  <si>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</si>
  <si>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</si>
  <si>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</si>
  <si>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</si>
  <si>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</si>
  <si>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</si>
  <si>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</si>
  <si>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</si>
  <si>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</si>
  <si>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</si>
  <si>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</si>
  <si>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</si>
  <si>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</si>
  <si>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</si>
  <si>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</si>
  <si>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</si>
  <si>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</si>
  <si>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</si>
  <si>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</si>
  <si>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</si>
  <si>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</si>
  <si>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</si>
  <si>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</si>
  <si>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</si>
  <si>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</si>
  <si>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</si>
  <si>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</si>
  <si>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</si>
  <si>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</si>
  <si>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</si>
  <si>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</si>
  <si>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</si>
  <si>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</si>
  <si>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</si>
  <si>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</si>
  <si>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</si>
  <si>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</si>
  <si>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</si>
  <si>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</si>
  <si>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</si>
  <si>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</si>
  <si>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</si>
  <si>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</si>
  <si>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</si>
  <si>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</si>
  <si>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</si>
  <si>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</si>
  <si>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</si>
  <si>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</si>
  <si>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</si>
  <si>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</si>
  <si>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</si>
  <si>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</si>
  <si>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</si>
  <si>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</si>
  <si>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</si>
  <si>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</si>
  <si>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</si>
  <si>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</si>
  <si>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</si>
  <si>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</si>
  <si>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</si>
  <si>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</si>
  <si>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</si>
  <si>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</si>
  <si>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</si>
  <si>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</si>
  <si>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</si>
  <si>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</si>
  <si>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</si>
  <si>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</si>
  <si>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</si>
  <si>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</si>
  <si>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</si>
  <si>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</si>
  <si>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</si>
  <si>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</si>
  <si>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</si>
  <si>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</si>
  <si>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</si>
  <si>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</si>
  <si>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</si>
  <si>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</si>
  <si>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</si>
  <si>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</si>
  <si>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</si>
  <si>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</si>
  <si>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</si>
  <si>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</si>
  <si>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</si>
  <si>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</si>
  <si>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</si>
  <si>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</si>
  <si>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</si>
  <si>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</si>
  <si>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</si>
  <si>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</si>
  <si>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</si>
  <si>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</si>
  <si>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</si>
  <si>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</si>
  <si>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</si>
  <si>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</si>
  <si>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</si>
  <si>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</si>
  <si>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</si>
  <si>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</si>
  <si>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</si>
  <si>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</si>
  <si>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</si>
  <si>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</si>
  <si>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</si>
  <si>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</si>
  <si>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</si>
  <si>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</si>
  <si>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</si>
  <si>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</si>
  <si>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</si>
  <si>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</si>
  <si>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</si>
  <si>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</si>
  <si>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</si>
  <si>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</si>
  <si>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</si>
  <si>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</si>
  <si>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</si>
  <si>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</si>
  <si>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</si>
  <si>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</si>
  <si>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</si>
  <si>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</si>
  <si>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</si>
  <si>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</si>
  <si>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</si>
  <si>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</si>
  <si>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</si>
  <si>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</si>
  <si>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</si>
  <si>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</si>
  <si>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</si>
  <si>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</si>
  <si>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</si>
  <si>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</si>
  <si>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</si>
  <si>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</si>
  <si>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</si>
  <si>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</si>
  <si>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</si>
  <si>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</si>
  <si>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</si>
  <si>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</si>
  <si>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</si>
  <si>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</si>
  <si>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</si>
  <si>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</si>
  <si>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</si>
  <si>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</si>
  <si>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</si>
  <si>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</si>
  <si>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</si>
  <si>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</si>
  <si>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</si>
  <si>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</si>
  <si>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</si>
  <si>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</si>
  <si>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</si>
  <si>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</si>
  <si>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</si>
  <si>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</si>
  <si>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</si>
  <si>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</si>
  <si>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</si>
  <si>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</si>
  <si>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</si>
  <si>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</si>
  <si>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</si>
  <si>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</si>
  <si>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</si>
  <si>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</si>
  <si>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</si>
  <si>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</si>
  <si>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</si>
  <si>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</si>
  <si>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</si>
  <si>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</si>
  <si>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</si>
  <si>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</si>
  <si>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</si>
  <si>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</si>
  <si>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</si>
  <si>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</si>
  <si>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</si>
  <si>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</si>
  <si>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</si>
  <si>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</si>
  <si>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</si>
  <si>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</si>
  <si>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</si>
  <si>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</si>
  <si>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</si>
  <si>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</si>
  <si>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</si>
  <si>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</si>
  <si>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</si>
  <si>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</si>
  <si>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</si>
  <si>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</si>
  <si>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</si>
  <si>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</si>
  <si>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</si>
  <si>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</si>
  <si>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</si>
  <si>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</si>
  <si>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</si>
  <si>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</si>
  <si>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</si>
  <si>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</si>
  <si>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</si>
  <si>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</si>
  <si>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</si>
  <si>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</si>
  <si>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</si>
  <si>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</si>
  <si>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</si>
  <si>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</si>
  <si>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</si>
  <si>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</si>
  <si>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</si>
  <si>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</si>
  <si>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</si>
  <si>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</si>
  <si>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</si>
  <si>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</si>
  <si>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</si>
  <si>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</si>
  <si>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</si>
  <si>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</si>
  <si>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</si>
  <si>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</si>
  <si>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</si>
  <si>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</si>
  <si>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</si>
  <si>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</si>
  <si>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</si>
  <si>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</si>
  <si>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</si>
  <si>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</si>
  <si>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</si>
  <si>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</si>
  <si>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</si>
  <si>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</si>
  <si>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</si>
  <si>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</si>
  <si>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</si>
  <si>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</si>
  <si>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</si>
  <si>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</si>
  <si>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</si>
  <si>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</si>
  <si>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</si>
  <si>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</si>
  <si>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</si>
  <si>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</si>
  <si>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</si>
  <si>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</si>
  <si>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</si>
  <si>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</si>
  <si>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</si>
  <si>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</si>
  <si>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</si>
  <si>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</si>
  <si>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</si>
  <si>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</si>
  <si>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</si>
  <si>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</si>
  <si>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</si>
  <si>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</si>
  <si>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</si>
  <si>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</si>
  <si>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</si>
  <si>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</si>
  <si>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</si>
  <si>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</si>
  <si>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</si>
  <si>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</si>
  <si>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</si>
  <si>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</si>
  <si>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</si>
  <si>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</si>
  <si>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</si>
  <si>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</si>
  <si>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</si>
  <si>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</si>
  <si>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</si>
  <si>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</si>
  <si>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</si>
  <si>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</si>
  <si>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</si>
  <si>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</si>
  <si>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</si>
  <si>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</si>
  <si>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</si>
  <si>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</si>
  <si>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</si>
  <si>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</si>
  <si>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</si>
  <si>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</si>
  <si>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</si>
  <si>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</si>
  <si>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</si>
  <si>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</si>
  <si>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</si>
  <si>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</si>
  <si>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</si>
  <si>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</si>
  <si>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</si>
  <si>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</si>
  <si>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</si>
  <si>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</si>
  <si>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</si>
  <si>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</si>
  <si>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</si>
  <si>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</si>
  <si>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</si>
  <si>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</si>
  <si>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</si>
  <si>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</si>
  <si>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</si>
  <si>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</si>
  <si>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</si>
  <si>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</si>
  <si>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</si>
  <si>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</si>
  <si>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</si>
  <si>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</si>
  <si>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</si>
  <si>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</si>
  <si>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</si>
  <si>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</si>
  <si>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</si>
  <si>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</si>
  <si>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</si>
  <si>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</si>
  <si>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</si>
  <si>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</si>
  <si>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</si>
  <si>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</si>
  <si>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</si>
  <si>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</si>
  <si>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</si>
  <si>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</si>
  <si>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</si>
  <si>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</si>
  <si>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</si>
  <si>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</si>
  <si>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</si>
  <si>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</si>
  <si>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</si>
  <si>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</si>
  <si>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</si>
  <si>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</si>
  <si>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</si>
  <si>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</si>
  <si>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</si>
  <si>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</si>
  <si>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</si>
  <si>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</si>
  <si>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</si>
  <si>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</si>
  <si>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</si>
  <si>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</si>
  <si>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</si>
  <si>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</si>
  <si>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</si>
  <si>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</si>
  <si>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</si>
  <si>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</si>
  <si>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</si>
  <si>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</si>
  <si>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</si>
  <si>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</si>
  <si>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</si>
  <si>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</si>
  <si>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</si>
  <si>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</si>
  <si>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</si>
  <si>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</si>
  <si>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</si>
  <si>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</si>
  <si>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</si>
  <si>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</si>
  <si>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</si>
  <si>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</si>
  <si>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</si>
  <si>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</si>
  <si>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</si>
  <si>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</si>
  <si>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</si>
  <si>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</si>
  <si>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</si>
  <si>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</si>
  <si>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</si>
  <si>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</si>
  <si>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</si>
  <si>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</si>
  <si>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</si>
  <si>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</si>
  <si>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</si>
  <si>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</si>
  <si>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</si>
  <si>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</si>
  <si>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</si>
  <si>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</si>
  <si>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</si>
  <si>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</si>
  <si>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</si>
  <si>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</si>
  <si>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</si>
  <si>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</si>
  <si>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</si>
  <si>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</si>
  <si>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</si>
  <si>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</si>
  <si>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</si>
  <si>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</si>
  <si>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</si>
  <si>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</si>
  <si>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</si>
  <si>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</si>
  <si>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</si>
  <si>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</si>
  <si>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</si>
  <si>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</si>
  <si>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</si>
  <si>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</si>
  <si>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</si>
  <si>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</si>
  <si>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</si>
  <si>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</si>
  <si>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</si>
  <si>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</si>
  <si>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</si>
  <si>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</si>
  <si>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</si>
  <si>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</si>
  <si>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</si>
  <si>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</si>
  <si>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</si>
  <si>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</si>
  <si>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</si>
  <si>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</si>
  <si>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</si>
  <si>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</si>
  <si>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</si>
  <si>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</si>
  <si>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</si>
  <si>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</si>
  <si>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</si>
  <si>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</si>
  <si>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</si>
  <si>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</si>
  <si>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</si>
  <si>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</si>
  <si>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</si>
  <si>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</si>
  <si>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</si>
  <si>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</si>
  <si>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</si>
  <si>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</si>
  <si>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</si>
  <si>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</si>
  <si>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</si>
  <si>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</si>
  <si>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</si>
  <si>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</si>
  <si>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</si>
  <si>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</si>
  <si>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</si>
  <si>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</si>
  <si>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</si>
  <si>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</si>
  <si>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</si>
  <si>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</si>
  <si>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</si>
  <si>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</si>
  <si>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</si>
  <si>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</si>
  <si>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</si>
  <si>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</si>
  <si>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</si>
  <si>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</si>
  <si>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</si>
  <si>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</si>
  <si>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</si>
  <si>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</si>
  <si>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</si>
  <si>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</si>
  <si>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</si>
  <si>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</si>
  <si>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</si>
  <si>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</si>
  <si>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</si>
  <si>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</si>
  <si>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</si>
  <si>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</si>
  <si>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</si>
  <si>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</si>
  <si>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</si>
  <si>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</si>
  <si>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</si>
  <si>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</si>
  <si>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</si>
  <si>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</si>
  <si>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</si>
  <si>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</si>
  <si>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</si>
  <si>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</si>
  <si>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</si>
  <si>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</si>
  <si>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</si>
  <si>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</si>
  <si>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</si>
  <si>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</si>
  <si>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</si>
  <si>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</si>
  <si>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</si>
  <si>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</si>
  <si>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</si>
  <si>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</si>
  <si>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</si>
  <si>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</si>
  <si>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</si>
  <si>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</si>
  <si>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</si>
  <si>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</si>
  <si>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</si>
  <si>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</si>
  <si>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</si>
  <si>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</si>
  <si>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</si>
  <si>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</si>
  <si>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</si>
  <si>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</si>
  <si>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</si>
  <si>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</si>
  <si>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</si>
  <si>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</si>
  <si>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</si>
  <si>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</si>
  <si>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</si>
  <si>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</si>
  <si>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</si>
  <si>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</si>
  <si>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</si>
  <si>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</si>
  <si>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</si>
  <si>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</si>
  <si>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</si>
  <si>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</si>
  <si>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</si>
  <si>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</si>
  <si>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</si>
  <si>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</si>
  <si>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</si>
  <si>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</si>
  <si>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</si>
  <si>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</si>
  <si>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</si>
  <si>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</si>
  <si>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</si>
  <si>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</si>
  <si>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</si>
  <si>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</si>
  <si>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</si>
  <si>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</si>
  <si>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</si>
  <si>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</si>
  <si>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</si>
  <si>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</si>
  <si>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</si>
  <si>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</si>
  <si>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</si>
  <si>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</si>
  <si>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</si>
  <si>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</si>
  <si>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</si>
  <si>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</si>
  <si>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</si>
  <si>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</si>
  <si>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</si>
  <si>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</si>
  <si>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</si>
  <si>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</si>
  <si>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</si>
  <si>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</si>
  <si>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</si>
  <si>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</si>
  <si>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</si>
  <si>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</si>
  <si>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</si>
  <si>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</si>
  <si>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</si>
  <si>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</si>
  <si>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</si>
  <si>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</si>
  <si>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</si>
  <si>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</si>
  <si>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</si>
  <si>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</si>
  <si>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</si>
  <si>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</si>
  <si>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</si>
  <si>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</si>
  <si>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</si>
  <si>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</si>
  <si>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</si>
  <si>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</si>
  <si>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</si>
  <si>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</si>
  <si>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</si>
  <si>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</si>
  <si>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</si>
  <si>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</si>
  <si>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</si>
  <si>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</si>
  <si>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</si>
  <si>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</si>
  <si>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</si>
  <si>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</si>
  <si>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</si>
  <si>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</si>
  <si>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</si>
  <si>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</si>
  <si>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</si>
  <si>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</si>
  <si>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</si>
  <si>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</si>
  <si>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</si>
  <si>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</si>
  <si>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</si>
  <si>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</si>
  <si>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</si>
  <si>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</si>
  <si>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</si>
  <si>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</si>
  <si>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</si>
  <si>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</si>
  <si>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</si>
  <si>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</si>
  <si>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</si>
  <si>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</si>
  <si>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</si>
  <si>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</si>
  <si>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</si>
  <si>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</si>
  <si>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</si>
  <si>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</si>
  <si>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</si>
  <si>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</si>
  <si>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</si>
  <si>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</si>
  <si>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</si>
  <si>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</si>
  <si>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</si>
  <si>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</si>
  <si>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</si>
  <si>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</si>
  <si>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</si>
  <si>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</si>
  <si>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</si>
  <si>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</si>
  <si>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</si>
  <si>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</si>
  <si>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</si>
  <si>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</si>
  <si>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</si>
  <si>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</si>
  <si>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</si>
  <si>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</si>
  <si>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</si>
  <si>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</si>
  <si>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</si>
  <si>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</si>
  <si>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</si>
  <si>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</si>
  <si>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</si>
  <si>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</si>
  <si>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</si>
  <si>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</si>
  <si>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</si>
  <si>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</si>
  <si>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</si>
  <si>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</si>
  <si>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</si>
  <si>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</si>
  <si>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</si>
  <si>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</si>
  <si>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</si>
  <si>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</si>
  <si>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</si>
  <si>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</si>
  <si>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</si>
  <si>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</si>
  <si>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</si>
  <si>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</si>
  <si>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</si>
  <si>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</si>
  <si>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</si>
  <si>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</si>
  <si>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</si>
  <si>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</si>
  <si>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</si>
  <si>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</si>
  <si>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</si>
  <si>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</si>
  <si>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</si>
  <si>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</si>
  <si>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</si>
  <si>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</si>
  <si>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</si>
  <si>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</si>
  <si>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</si>
  <si>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</si>
  <si>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</si>
  <si>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</si>
  <si>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</si>
  <si>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</si>
  <si>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</si>
  <si>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</si>
  <si>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</si>
  <si>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</si>
  <si>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</si>
  <si>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</si>
  <si>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</si>
  <si>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</si>
  <si>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</si>
  <si>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</si>
  <si>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</si>
  <si>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</si>
  <si>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</si>
  <si>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</si>
  <si>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</si>
  <si>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</si>
  <si>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</si>
  <si>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</si>
  <si>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</si>
  <si>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</si>
  <si>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</si>
  <si>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</si>
  <si>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</si>
  <si>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</si>
  <si>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</si>
  <si>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</si>
  <si>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</si>
  <si>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</si>
  <si>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</si>
  <si>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</si>
  <si>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</si>
  <si>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</si>
  <si>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</si>
  <si>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</si>
  <si>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</si>
  <si>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</si>
  <si>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</si>
  <si>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</si>
  <si>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</si>
  <si>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</si>
  <si>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</si>
  <si>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</si>
  <si>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</si>
  <si>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</si>
  <si>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</si>
  <si>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</si>
  <si>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</si>
  <si>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</si>
  <si>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</si>
  <si>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</si>
  <si>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</si>
  <si>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</si>
  <si>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</si>
  <si>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</si>
  <si>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</si>
  <si>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</si>
  <si>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</si>
  <si>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</si>
  <si>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</si>
  <si>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</si>
  <si>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</si>
  <si>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</si>
  <si>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</si>
  <si>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</si>
  <si>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</si>
  <si>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</si>
  <si>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</si>
  <si>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</si>
  <si>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</si>
  <si>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</si>
  <si>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</si>
  <si>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</si>
  <si>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</si>
  <si>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</si>
  <si>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</si>
  <si>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</si>
  <si>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</si>
  <si>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</si>
  <si>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</si>
  <si>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</si>
  <si>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</si>
  <si>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</si>
  <si>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</si>
  <si>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</si>
  <si>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</si>
  <si>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</si>
  <si>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</si>
  <si>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</si>
  <si>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</si>
  <si>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</si>
  <si>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</si>
  <si>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</si>
  <si>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</si>
  <si>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</si>
  <si>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</si>
  <si>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</si>
  <si>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</si>
  <si>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</si>
  <si>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</si>
  <si>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</si>
  <si>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</si>
  <si>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</si>
  <si>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</si>
  <si>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</si>
  <si>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</si>
  <si>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</si>
  <si>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</si>
  <si>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</si>
  <si>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</si>
  <si>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</si>
  <si>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</si>
  <si>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</si>
  <si>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</si>
  <si>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</si>
  <si>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</si>
  <si>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</si>
  <si>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</si>
  <si>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</si>
  <si>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</si>
  <si>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</si>
  <si>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</si>
  <si>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</si>
  <si>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</si>
  <si>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</si>
  <si>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</si>
  <si>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</si>
  <si>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</si>
  <si>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</si>
  <si>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</si>
  <si>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</si>
  <si>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</si>
  <si>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</si>
  <si>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</si>
  <si>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</si>
  <si>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</si>
  <si>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</si>
  <si>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</si>
  <si>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</si>
  <si>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</si>
  <si>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</si>
  <si>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</si>
  <si>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</si>
  <si>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</si>
  <si>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</si>
  <si>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</si>
  <si>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</si>
  <si>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</si>
  <si>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</si>
  <si>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</si>
  <si>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</si>
  <si>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</si>
  <si>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</si>
  <si>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</si>
  <si>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</si>
  <si>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</si>
  <si>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</si>
  <si>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</si>
  <si>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</si>
  <si>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</si>
  <si>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</si>
  <si>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</si>
  <si>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</si>
  <si>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</si>
  <si>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</si>
  <si>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</si>
  <si>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</si>
  <si>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</si>
  <si>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</si>
  <si>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</si>
  <si>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</si>
  <si>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</si>
  <si>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</si>
  <si>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</si>
  <si>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</si>
  <si>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</si>
  <si>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</si>
  <si>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</si>
  <si>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</si>
  <si>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</si>
  <si>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</si>
  <si>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</si>
  <si>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</si>
  <si>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</si>
  <si>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</si>
  <si>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</si>
  <si>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PCM-20251008-00001443</t>
  </si>
  <si>
    <t>5G Down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</si>
  <si>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</si>
  <si>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</si>
  <si>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</si>
  <si>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</si>
  <si>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</si>
  <si>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</si>
  <si>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</si>
  <si>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</si>
  <si>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</si>
  <si>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</si>
  <si>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</si>
  <si>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</si>
  <si>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</si>
  <si>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</si>
  <si>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</si>
  <si>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</si>
  <si>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</si>
  <si>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</si>
  <si>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</si>
  <si>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</si>
  <si>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</si>
  <si>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</si>
  <si>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</si>
  <si>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</si>
  <si>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</si>
  <si>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</si>
  <si>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</si>
  <si>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</si>
  <si>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</si>
  <si>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</si>
  <si>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</si>
  <si>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</si>
  <si>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</si>
  <si>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</si>
  <si>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</si>
  <si>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</si>
  <si>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</si>
  <si>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</si>
  <si>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</si>
  <si>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</si>
  <si>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</si>
  <si>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</si>
  <si>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</si>
  <si>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</si>
  <si>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</si>
  <si>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</si>
  <si>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</si>
  <si>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</si>
  <si>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</si>
  <si>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</si>
  <si>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</si>
  <si>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</si>
  <si>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</si>
  <si>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</si>
  <si>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</si>
  <si>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</si>
  <si>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</si>
  <si>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</si>
  <si>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</si>
  <si>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</si>
  <si>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</si>
  <si>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</si>
  <si>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</si>
  <si>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</si>
  <si>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</si>
  <si>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</si>
  <si>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</si>
  <si>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</si>
  <si>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</si>
  <si>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</si>
  <si>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</si>
  <si>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</si>
  <si>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</si>
  <si>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</si>
  <si>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</si>
  <si>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</si>
  <si>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</si>
  <si>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</si>
  <si>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</si>
  <si>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</si>
  <si>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</si>
  <si>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</si>
  <si>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</si>
  <si>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</si>
  <si>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</si>
  <si>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</si>
  <si>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</si>
  <si>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</si>
  <si>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PCM-20251008-00001529</t>
  </si>
  <si>
    <t xml:space="preserve">ETA 120 min </t>
  </si>
  <si>
    <t xml:space="preserve"> PCM-20250215-00000830 </t>
  </si>
  <si>
    <t>LTE site still down and  site located in aramco area access issue need special permission</t>
  </si>
  <si>
    <t xml:space="preserve"> PCM-20251008-00001342 </t>
  </si>
  <si>
    <t xml:space="preserve">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</si>
  <si>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</si>
  <si>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</si>
  <si>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</si>
  <si>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</si>
  <si>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PCM-20251008-00001237</t>
  </si>
  <si>
    <t xml:space="preserve">site again down at 2025-10-08 14:30:58 / EM team at site TS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</si>
  <si>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</si>
  <si>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</si>
  <si>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</si>
  <si>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</si>
  <si>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</si>
  <si>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</si>
  <si>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</si>
  <si>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</si>
  <si>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PCM-20251008-00001324</t>
  </si>
  <si>
    <t xml:space="preserve">ETA 10  mins  </t>
  </si>
  <si>
    <t>PCM-20251008-00001466</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</si>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</sst>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4" totalsRowShown="0" headerRowDxfId="15" dataDxfId="14" headerRowBorderDxfId="12" tableBorderDxfId="13">
  <autoFilter ref="A1:L2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275.67399814815144</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1</v>
      </c>
      <c r="D3" s="143" t="s">
        <v>18507</v>
      </c>
      <c r="E3" s="144" t="s">
        <v>38964</v>
      </c>
      <c r="F3" s="145">
        <v>45938.58488425926</v>
      </c>
      <c r="G3" s="146">
        <f ca="1">IFERROR(NOW()-F3,"")</f>
        <v>3.753958333254559E-2</v>
      </c>
      <c r="H3" s="145">
        <v>45938.550856481481</v>
      </c>
      <c r="I3" s="143" t="str">
        <f>IFERROR(VLOOKUP(D3,DB!A:F,6,0),"")</f>
        <v>SCECO</v>
      </c>
      <c r="J3" s="65" t="str">
        <f>IFERROR(VLOOKUP(D3,DB!A:G,7,0),"")</f>
        <v>Dead</v>
      </c>
      <c r="K3" s="147" t="s">
        <v>38967</v>
      </c>
      <c r="L3" s="148" t="str">
        <f>IFERROR(VLOOKUP(D3,DB!A:I,9,0),"")</f>
        <v>Latis</v>
      </c>
    </row>
    <row r="4" spans="1:12" ht="15" customHeight="1">
      <c r="A4" s="142"/>
      <c r="B4" s="143" t="str">
        <f>IFERROR(VLOOKUP(D4,DB!A:K,11,0),"")</f>
        <v/>
      </c>
      <c r="C4" s="143"/>
      <c r="D4" s="143"/>
      <c r="E4" s="144"/>
      <c r="F4" s="145"/>
      <c r="G4" s="146">
        <f ca="1">IFERROR(NOW()-F4,"")</f>
        <v>45938.622423842593</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45938.622423842593</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45938.622423842593</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45938.622423842593</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45938.622423842593</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45938.622423842593</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45938.622423842593</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45938.622423842593</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45938.622423842593</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45938.622423842593</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45938.622423842593</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45938.622423842593</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45938.622423842593</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45938.622423842593</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45938.622423842593</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45938.622423842593</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45938.622423842593</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45938.622423842593</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45938.622423842593</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45938.622423842593</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45938.622423842593</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45938.622423842593</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45938.622423842593</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45938.622423842593</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45938.622423842593</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45938.622423842593</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45938.622423842593</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45938.622423842593</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45938.622423842593</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45938.622423842593</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45938.622423842593</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45938.622423842593</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45938.622423842593</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45938.622423842593</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45938.622423842593</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45938.622423842593</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45938.622423842593</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45938.622423842593</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45938.622423842593</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45938.622423842593</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45938.622423842593</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45938.622423842593</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45938.622423842593</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45938.622423842593</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45938.622423842593</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45938.622423842593</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45938.622423842593</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45938.622423842593</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45938.622423842593</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45938.622423842593</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45938.622423842593</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45938.622423842593</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45938.622423842593</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45938.622423842593</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45938.622423842593</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45938.622423842593</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45938.622423842593</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45938.622423842593</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45938.622423842593</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45938.622423842593</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45938.622423842593</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45938.622423842593</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45938.622423842593</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45938.622423842593</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45938.622423842593</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45938.622423842593</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45938.622423842593</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45938.622423842593</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45938.622423842593</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45938.622423842593</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45938.622423842593</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45938.622423842593</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45938.622423842593</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45938.622423842593</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45938.622423842593</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45938.622423842593</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45938.622423842593</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4D0B55E5-BAFC-49CB-A8FD-FEE19DD59328}"/>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tabSelected="1" workbookViewId="0">
      <selection activeCell="K11" sqref="K11"/>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131.89534074074618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113.62258611111611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29202</v>
      </c>
      <c r="E6" s="120" t="s">
        <v>38964</v>
      </c>
      <c r="F6" s="121">
        <v>45938.586030092592</v>
      </c>
      <c r="G6" s="122">
        <f ca="1">IFERROR(NOW()-F6,"-")</f>
        <v>3.639398148516193E-2</v>
      </c>
      <c r="H6" s="121">
        <v>45938.580474537041</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26672</v>
      </c>
      <c r="E7" s="120" t="s">
        <v>38964</v>
      </c>
      <c r="F7" s="121">
        <v>45938.612939814811</v>
      </c>
      <c r="G7" s="122">
        <f ca="1">IFERROR(NOW()-F7,"-")</f>
        <v>9.484259266173467E-3</v>
      </c>
      <c r="H7" s="121">
        <v>45938.60738425926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45938.622424074078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45938.622424074078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45938.622424074078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45938.622424074078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45938.622424074078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45938.622424074078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45938.622424074078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45938.622424074078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45938.622424074078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45938.622424074078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45938.622424074078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45938.622424074078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45938.622424074078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45938.622424074078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45938.622424074078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45938.622424074078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45938.622424074078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45938.622424074078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45938.622424074078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45938.622424074078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45938.622424074078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45938.622424074078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45938.622424074078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45938.622424074078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45938.622424074078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45938.622424074078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45938.622424074078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45938.622424074078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45938.622424074078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45938.622424074078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45938.622424074078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45938.622424074078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45938.622424074078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45938.622424074078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45938.622424074078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45938.622424074078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45938.622424074078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45938.622424074078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45938.622424074078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45938.622424074078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45938.622424074078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45938.622424074078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45938.622424074078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45938.622424074078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45938.622424074078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45938.622424074078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45938.622424074078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45938.622424074078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45938.622424074078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45938.622424074078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45938.622424074078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45938.622424074078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45938.622424074078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45938.622424074078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45938.622424074078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45938.622424074078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45938.622424074078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45938.622424074078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45938.622424074078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45938.622424074078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45938.622424074078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45938.622424074078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45938.622424074078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45938.622424074078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45938.622424074078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45938.622424074078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45938.622424074078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45938.622424074078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45938.622424074078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45938.622424074078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45938.622424074078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45938.622424074078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45938.622424074078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45938.622424074078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45938.622424074078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45938.622424074078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45938.622424074078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45938.622424074078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45938.622424074078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45938.622424074078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45938.622424074078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45938.622424074078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45938.622424074078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45938.622424074078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45938.622424074078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45938.622424074078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45938.622424074078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45938.622424074078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45938.622424074078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45938.622424074078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45938.622424074078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45938.622424074078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45938.622424074078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45938.622424074078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45938.622424074078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45938.622424074078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45938.622424074078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45938.622424074078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45938.622424074078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45938.622424074078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45938.622424074078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45938.622424074078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45938.622424074078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45938.622424074078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45938.622424074078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45938.622424074078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45938.622424074078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45938.622424074078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45938.622424074078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45938.622424074078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45938.622424074078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45938.622424074078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45938.622424074078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45938.622424074078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45938.622424074078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45938.622424074078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45938.622424074078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45938.622424074078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45938.622424074078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45938.622424074078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45938.622424074078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45938.622424074078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45938.622424074078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45938.622424074078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45938.622424074078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45938.622424074078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45938.622424074078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45938.622424074078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45938.622424074078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45938.622424074078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45938.622424074078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45938.622424074078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45938.622424074078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45938.622424074078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45938.622424074078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45938.622424074078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45938.622424074078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45938.622424074078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45938.622424074078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45938.622424074078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45938.622424074078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45938.622424074078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45938.622424074078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45938.622424074078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45938.622424074078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45938.622424074078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45938.622424074078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45938.622424074078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45938.622424074078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45938.622424074078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45938.622424074078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45938.622424074078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45938.622424074078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45938.622424074078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45938.622424074078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45938.622424074078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45938.622424074078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45938.622424074078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45938.622424074078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45938.622424074078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45938.622424074078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45938.622424074078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45938.622424074078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45938.622424074078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45938.622424074078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45938.622424074078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45938.622424074078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45938.622424074078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45938.622424074078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45938.622424074078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45938.622424074078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45938.622424074078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45938.622424074078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45938.622424074078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45938.622424074078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45938.622424074078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45938.622424074078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45938.622424074078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45938.622424074078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45938.622424074078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45938.622424074078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45938.622424074078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45938.622424074078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45938.622424074078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45938.622424074078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45938.622424074078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45938.622424074078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45938.622424074078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45938.622424074078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45938.622424074078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45938.622424074078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45938.622424074078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45938.622424074078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45938.622424074078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45938.622424074078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45938.622424074078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45938.622424074078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45938.622424074078</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45938.622424074078</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45938.622424074078</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45938.622424074078</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45938.622424074078</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45938.622424074078</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45938.622424074078</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45938.622424074078</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45938.622424074078</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45938.622424074078</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45938.622424074078</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45938.622424074078</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45938.622424074078</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45938.622424074078</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45938.622424074078</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45938.622424074078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45938.622424074078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45938.622424074078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45938.622424074078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45938.622424074078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45938.622424074078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45938.622424074078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45938.622424074078</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45938.622424074078</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45938.622424074078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45938.622424074078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45938.622424074078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45938.622424074078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45938.622424074078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45938.622424074078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45938.622424074078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45938.622424074078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45938.622424074078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45938.622424074078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45938.622424074078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45938.622424074078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45938.622424074078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45938.622424074078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45938.622424074078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45938.622424074078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45938.622424074078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45938.622424074078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45938.622424074078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45938.622424074078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45938.622424074078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45938.622424074078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45938.622424074078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45938.622424074078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45938.622424074078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45938.622424074078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45938.622424074078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45938.622424074078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45938.622424074078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45938.622424074078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45938.622424074078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45938.622424074078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45938.622424074078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45938.622424074078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45938.622424074078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45938.622424074078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45938.622424074078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45938.622424074078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45938.622424074078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45938.622424074078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45938.622424074078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45938.622424074078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45938.622424074078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45938.622424074078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45938.622424074078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45938.622424074078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45938.622424074078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45938.622424074078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45938.622424074078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45938.622424074078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45938.622424074078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45938.622424074078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45938.622424074078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45938.622424074078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45938.622424074078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45938.622424074078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45938.622424074078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45938.622424074078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45938.622424074078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45938.622424074078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45938.622424074078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45938.622424074078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45938.622424074078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45938.622424074078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45938.622424074078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45938.622424074078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45938.622424074078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45938.622424074078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45938.622424074078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45938.622424074078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45938.622424074078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45938.622424074078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45938.622424074078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45938.622424074078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45938.622424074078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45938.622424074078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45938.622424074078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45938.622424074078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45938.622424074078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45938.622424074078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45938.622424074078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45938.622424074078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45938.622424074078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45938.622424074078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45938.622424074078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45938.622424074078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45938.622424074078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45938.622424074078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45938.622424074078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45938.622424074078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45938.622424074078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45938.622424074078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45938.622424074078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45938.622424074078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45938.622424074078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45938.622424074078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45938.622424074078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45938.622424074078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45938.622424074078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45938.622424074078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45938.622424074078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45938.622424074078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45938.622424074078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45938.622424074078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45938.622424074078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45938.622424074078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45938.622424074078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45938.622424074078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45938.622424074078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45938.622424074078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45938.622424074078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45938.622424074078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45938.622424074078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45938.622424074078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45938.622424074078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45938.622424074078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45938.622424074078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45938.622424074078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45938.622424074078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45938.622424074078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45938.622424074078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45938.622424074078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45938.622424074078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45938.622424074078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45938.622424074078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45938.622424074078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45938.622424074078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45938.622424074078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45938.622424074078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45938.622424074078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45938.622424074078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45938.622424074078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45938.622424074078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45938.622424074078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45938.622424074078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45938.622424074078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45938.622424074078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45938.622424074078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45938.622424074078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45938.622424074078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45938.622424074078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45938.622424074078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45938.622424074078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45938.622424074078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45938.622424074078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45938.622424074078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45938.622424074078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45938.622424074078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45938.622424074078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45938.622424074078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45938.622424074078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45938.622424074078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45938.622424074078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45938.622424074078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45938.622424074078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45938.622424074078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45938.622424074078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45938.622424074078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45938.622424074078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45938.622424074078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45938.622424074078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45938.622424074078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45938.622424074078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45938.622424074078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45938.622424074078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45938.622424074078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45938.622424074078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45938.622424074078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45938.622424074078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45938.622424074078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45938.622424074078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45938.622424074078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45938.622424074078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45938.622424074078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45938.622424074078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45938.622424074078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45938.622424074078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45938.622424074078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45938.622424074078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45938.622424074078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45938.622424074078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45938.622424074078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45938.622424074078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45938.622424074078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45938.622424074078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45938.622424074078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45938.622424074078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45938.622424074078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45938.622424074078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45938.622424074078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45938.622424074078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45938.622424074078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45938.622424074078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45938.622424074078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45938.622424074078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45938.622424074078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45938.622424074078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45938.622424074078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45938.622424074078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45938.622424074078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45938.622424074078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45938.622424074078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45938.622424074078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45938.622424074078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45938.622424074078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45938.622424074078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45938.622424074078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45938.622424074078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45938.622424074078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45938.622424074078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45938.622424074078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45938.622424074078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45938.622424074078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45938.622424074078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45938.622424074078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45938.622424074078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45938.622424074078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45938.622424074078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45938.622424074078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45938.622424074078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45938.622424074078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45938.622424074078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45938.622424074078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45938.622424074078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45938.622424074078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45938.622424074078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45938.622424074078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45938.622424074078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45938.622424074078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45938.622424074078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45938.622424074078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45938.622424074078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45938.622424074078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45938.622424074078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45938.622424074078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45938.622424074078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45938.622424074078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45938.622424074078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45938.622424074078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45938.622424074078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45938.622424074078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45938.622424074078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45938.622424074078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45938.622424074078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45938.622424074078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45938.622424074078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45938.622424074078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45938.622424074078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45938.622424074078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45938.622424074078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45938.622424074078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45938.622424074078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45938.622424074078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45938.622424074078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45938.622424074078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45938.622424074078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45938.622424074078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45938.622424074078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45938.622424074078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45938.622424074078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45938.622424074078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45938.622424074078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45938.622424074078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45938.622424074078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45938.622424074078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45938.622424074078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45938.622424074078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45938.622424074078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45938.622424074078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45938.622424074078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45938.622424074078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45938.622424074078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45938.622424074078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45938.622424074078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45938.622424074078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45938.622424074078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45938.622424074078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45938.622424074078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45938.622424074078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45938.622424074078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45938.622424074078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45938.622424074078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45938.622424074078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45938.622424074078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45938.622424074078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45938.622424074078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45938.622424074078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45938.622424074078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45938.622424074078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45938.622424074078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45938.622424074078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45938.622424074078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45938.622424074078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45938.622424074078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45938.622424074078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45938.622424074078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45938.622424074078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45938.622424074078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45938.622424074078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45938.622424074078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45938.622424074078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45938.622424074078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45938.622424074078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45938.622424074078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45938.622424074078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45938.622424074078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45938.622424074078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45938.622424074078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45938.622424074078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45938.622424074078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45938.622424074078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45938.622424074078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45938.622424074078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45938.622424074078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45938.622424074078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45938.622424074078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45938.622424074078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45938.622424074078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45938.622424074078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45938.622424074078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45938.622424074078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45938.622424074078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45938.622424074078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45938.622424074078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45938.622424074078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45938.622424074078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45938.622424074078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45938.622424074078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45938.622424074078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45938.622424074078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45938.622424074078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45938.622424074078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45938.622424074078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45938.622424074078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45938.622424074078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45938.622424074078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45938.622424074078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45938.622424074078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45938.622424074078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45938.622424074078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45938.622424074078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45938.622424074078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45938.622424074078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45938.622424074078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45938.622424074078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45938.622424074078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45938.622424074078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45938.622424074078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45938.622424074078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45938.622424074078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45938.622424074078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45938.622424074078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45938.622424074078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45938.622424074078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45938.622424074078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45938.622424074078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45938.622424074078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45938.622424074078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45938.622424074078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45938.622424074078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45938.622424074078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45938.622424074078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45938.622424074078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45938.622424074078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45938.622424074078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45938.622424074078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45938.622424074078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45938.622424074078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45938.622424074078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45938.622424074078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45938.622424074078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45938.622424074078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45938.622424074078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45938.622424074078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45938.622424074078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45938.622424074078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45938.622424074078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45938.622424074078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45938.622424074078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45938.622424074078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45938.622424074078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45938.622424074078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45938.622424074078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45938.622424074078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45938.622424074078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45938.622424074078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45938.622424074078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45938.622424074078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45938.622424074078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45938.622424074078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45938.622424074078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45938.622424074078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45938.622424074078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45938.622424074078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45938.622424074078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45938.622424074078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45938.622424074078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45938.622424074078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45938.622424074078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45938.622424074078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45938.622424074078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45938.622424074078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45938.622424074078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45938.622424074078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45938.622424074078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45938.622424074078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45938.622424074078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45938.622424074078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45938.622424074078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45938.622424074078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45938.622424074078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45938.622424074078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45938.622424074078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45938.622424074078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45938.622424074078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45938.622424074078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45938.622424074078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45938.622424074078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45938.622424074078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45938.622424074078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45938.622424074078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45938.622424074078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45938.622424074078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45938.622424074078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45938.622424074078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45938.622424074078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45938.622424074078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45938.622424074078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45938.622424074078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45938.622424074078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45938.622424074078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45938.622424074078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45938.622424074078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45938.622424074078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45938.622424074078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45938.622424074078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45938.622424074078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45938.622424074078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45938.622424074078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45938.622424074078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45938.622424074078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45938.622424074078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45938.622424074078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45938.622424074078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45938.622424074078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45938.622424074078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45938.622424074078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45938.622424074078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45938.622424074078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45938.622424074078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45938.622424074078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45938.622424074078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45938.622424074078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45938.622424074078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45938.622424074078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45938.622424074078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45938.622424074078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45938.622424074078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45938.622424074078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45938.622424074078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45938.622424074078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45938.622424074078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45938.622424074078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45938.622424074078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45938.622424074078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45938.622424074078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45938.622424074078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45938.622424074078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45938.622424074078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45938.622424074078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45938.622424074078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45938.622424074078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45938.622424074078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45938.622424074078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45938.622424074078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45938.622424074078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45938.622424074078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45938.622424074078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45938.622424074078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45938.622424074078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45938.622424074078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45938.622424074078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45938.622424074078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45938.622424074078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45938.622424074078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45938.622424074078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45938.622424074078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45938.622424074078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45938.622424074078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45938.622424074078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45938.622424074078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45938.622424074078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45938.622424074078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45938.622424074078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45938.622424074078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45938.622424074078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45938.622424074078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45938.622424074078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45938.622424074078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45938.622424074078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45938.622424074078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45938.622424074078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45938.622424074078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45938.622424074078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45938.622424074078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45938.622424074078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45938.622424074078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45938.622424074078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45938.622424074078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45938.622424074078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45938.622424074078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45938.622424074078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45938.622424074078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45938.622424074078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45938.622424074078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45938.622424074078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45938.622424074078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45938.622424074078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45938.622424074078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45938.622424074078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45938.622424074078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45938.622424074078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45938.622424074078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45938.622424074078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45938.622424074078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45938.622424074078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45938.622424074078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45938.622424074078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45938.622424074078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45938.622424074078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45938.622424074078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45938.622424074078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45938.622424074078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45938.622424074078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45938.622424074078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45938.622424074078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45938.622424074078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45938.622424074078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45938.622424074078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45938.622424074078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45938.622424074078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45938.622424074078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45938.622424074078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45938.622424074078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45938.622424074078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45938.622424074078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45938.622424074078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45938.622424074078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45938.622424074078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45938.622424074078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45938.622424074078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45938.622424074078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45938.622424074078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45938.622424074078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45938.622424074078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45938.622424074078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45938.622424074078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45938.622424074078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45938.622424074078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45938.622424074078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45938.622424074078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45938.622424074078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45938.622424074078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45938.622424074078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45938.622424074078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45938.622424074078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45938.622424074078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45938.622424074078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45938.622424074078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45938.622424074078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45938.622424074078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45938.622424074078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45938.622424074078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45938.622424074078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45938.622424074078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45938.622424074078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45938.622424074078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45938.622424074078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45938.622424074078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45938.622424074078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45938.622424074078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45938.622424074078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45938.622424074078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45938.622424074078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45938.622424074078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45938.622424074078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45938.622424074078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45938.622424074078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45938.622424074078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45938.622424074078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45938.622424074078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45938.622424074078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45938.622424074078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45938.622424074078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45938.622424074078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45938.622424074078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45938.622424074078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45938.622424074078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45938.622424074078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45938.622424074078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45938.622424074078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45938.622424074078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45938.622424074078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45938.622424074078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45938.622424074078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45938.622424074078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45938.622424074078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45938.622424074078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45938.622424074078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45938.622424074078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45938.622424074078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45938.622424074078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45938.622424074078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45938.622424074078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45938.622424074078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45938.622424074078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45938.622424074078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45938.622424074078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45938.622424074078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45938.622424074078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45938.622424074078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45938.622424074078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45938.622424074078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45938.622424074078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45938.622424074078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45938.622424074078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45938.622424074078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45938.622424074078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45938.622424074078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45938.622424074078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45938.622424074078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45938.622424074078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45938.622424074078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45938.622424074078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45938.622424074078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45938.622424074078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45938.622424074078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45938.622424074078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45938.622424074078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45938.622424074078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45938.622424074078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45938.622424074078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45938.622424074078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45938.622424074078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45938.622424074078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45938.622424074078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45938.622424074078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45938.622424074078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45938.622424074078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45938.622424074078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45938.622424074078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45938.622424074078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45938.622424074078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45938.622424074078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45938.622424074078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45938.622424074078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45938.622424074078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45938.622424074078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45938.622424074078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45938.622424074078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45938.622424074078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45938.622424074078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45938.622424074078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45938.622424074078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45938.622424074078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45938.622424074078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45938.622424074078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45938.622424074078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45938.622424074078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45938.622424074078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45938.622424074078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45938.622424074078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45938.622424074078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45938.622424074078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45938.622424074078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45938.622424074078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45938.622424074078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45938.622424074078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45938.622424074078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45938.622424074078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45938.622424074078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45938.622424074078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45938.622424074078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45938.622424074078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45938.622424074078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45938.622424074078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45938.622424074078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45938.622424074078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45938.622424074078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45938.622424074078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45938.622424074078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45938.622424074078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45938.622424074078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45938.622424074078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45938.622424074078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45938.622424074078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45938.622424074078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45938.622424074078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45938.622424074078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45938.622424074078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45938.622424074078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45938.622424074078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45938.622424074078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45938.622424074078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45938.622424074078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45938.622424074078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45938.622424074078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45938.622424074078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45938.622424074078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45938.622424074078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45938.622424074078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45938.622424074078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45938.622424074078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45938.622424074078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45938.622424074078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45938.622424074078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45938.622424074078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45938.622424074078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45938.622424074078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45938.622424074078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45938.622424074078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45938.622424074078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45938.622424074078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45938.622424074078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45938.622424074078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45938.622424074078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45938.622424074078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45938.622424074078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45938.622424074078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45938.622424074078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45938.622424074078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45938.622424074078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45938.622424074078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45938.622424074078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45938.622424074078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45938.622424074078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45938.622424074078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45938.622424074078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45938.622424074078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45938.622424074078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45938.622424074078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45938.622424074078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45938.622424074078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45938.622424074078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45938.622424074078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45938.622424074078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45938.622424074078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45938.622424074078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45938.622424074078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45938.622424074078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45938.622424074078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45938.622424074078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45938.622424074078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45938.622424074078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45938.622424074078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45938.622424074078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45938.622424074078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45938.622424074078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45938.622424074078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45938.622424074078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45938.622424074078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45938.622424074078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45938.622424074078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45938.622424074078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45938.622424074078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45938.622424074078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45938.622424074078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45938.622424074078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45938.622424074078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45938.622424074078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45938.622424074078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45938.622424074078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45938.622424074078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45938.622424074078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45938.622424074078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45938.622424074078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45938.622424074078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45938.622424074078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45938.622424074078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45938.622424074078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45938.622424074078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45938.622424074078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45938.622424074078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45938.622424074078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45938.622424074078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45938.622424074078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45938.622424074078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45938.622424074078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45938.622424074078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45938.622424074078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45938.622424074078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45938.622424074078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45938.622424074078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45938.622424074078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45938.622424074078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45938.622424074078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45938.622424074078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45938.622424074078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45938.622424074078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45938.622424074078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45938.622424074078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45938.622424074078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45938.622424074078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45938.622424074078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45938.622424074078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45938.622424074078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45938.622424074078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45938.622424074078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45938.622424074078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45938.622424074078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45938.622424074078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45938.622424074078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45938.622424074078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45938.622424074078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45938.622424074078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45938.622424074078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45938.622424074078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45938.622424074078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45938.622424074078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45938.622424074078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45938.622424074078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45938.622424074078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45938.622424074078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45938.622424074078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45938.622424074078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45938.622424074078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45938.622424074078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45938.622424074078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45938.622424074078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45938.622424074078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45938.622424074078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45938.622424074078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45938.622424074078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45938.622424074078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45938.622424074078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45938.622424074078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45938.622424074078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45938.622424074078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45938.622424074078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45938.622424074078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45938.622424074078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45938.622424074078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45938.622424074078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45938.622424074078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45938.622424074078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45938.622424074078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45938.622424074078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45938.622424074078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45938.622424074078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45938.622424074078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45938.622424074078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45938.622424074078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45938.622424074078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45938.622424074078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45938.622424074078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45938.622424074078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45938.622424074078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45938.622424074078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45938.622424074078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45938.622424074078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45938.622424074078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45938.622424074078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45938.622424074078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45938.622424074078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45938.622424074078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45938.622424074078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45938.622424074078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45938.622424074078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45938.622424074078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45938.622424074078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45938.622424074078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45938.622424074078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45938.622424074078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45938.622424074078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45938.622424074078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45938.622424074078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45938.622424074078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45938.622424074078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45938.622424074078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45938.622424074078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45938.622424074078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45938.622424074078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45938.622424074078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45938.622424074078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45938.622424074078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45938.622424074078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45938.622424074078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45938.622424074078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45938.622424074078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45938.622424074078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45938.622424074078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45938.622424074078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45938.622424074078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45938.622424074078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45938.622424074078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45938.622424074078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45938.622424074078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45938.622424074078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45938.622424074078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45938.622424074078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45938.622424074078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45938.622424074078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45938.622424074078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45938.622424074078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45938.622424074078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45938.622424074078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45938.622424074078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45938.622424074078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45938.622424074078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45938.622424074078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45938.622424074078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45938.622424074078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45938.622424074078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45938.622424074078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45938.622424074078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45938.622424074078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45938.622424074078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45938.622424074078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45938.622424074078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45938.622424074078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45938.622424074078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45938.622424074078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45938.622424074078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45938.622424074078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45938.622424074078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45938.622424074078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45938.622424074078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45938.622424074078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45938.622424074078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45938.622424074078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45938.622424074078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45938.622424074078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45938.622424074078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45938.622424074078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45938.622424074078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45938.622424074078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45938.622424074078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45938.622424074078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45938.622424074078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45938.622424074078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45938.622424074078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45938.622424074078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45938.622424074078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45938.622424074078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45938.622424074078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45938.622424074078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45938.622424074078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45938.622424074078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45938.622424074078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45938.622424074078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45938.622424074078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45938.622424074078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45938.622424074078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45938.622424074078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45938.622424074078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45938.622424074078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45938.622424074078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45938.622424074078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45938.622424074078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45938.622424074078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45938.622424074078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45938.622424074078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45938.622424074078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45938.622424074078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45938.622424074078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45938.622424074078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45938.622424074078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45938.622424074078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45938.622424074078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45938.622424074078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45938.622424074078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45938.622424074078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45938.622424074078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45938.622424074078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45938.622424074078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45938.622424074078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45938.622424074078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45938.622424074078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45938.622424074078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45938.622424074078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45938.622424074078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45938.622424074078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45938.622424074078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45938.622424074078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45938.622424074078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45938.622424074078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45938.622424074078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45938.622424074078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45938.622424074078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45938.622424074078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45938.622424074078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45938.622424074078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45938.622424074078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45938.622424074078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45938.622424074078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45938.622424074078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45938.622424074078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45938.622424074078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45938.622424074078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45938.622424074078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45938.622424074078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45938.622424074078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45938.622424074078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45938.622424074078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45938.622424074078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45938.622424074078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45938.622424074078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45938.622424074078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45938.622424074078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45938.622424074078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45938.622424074078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45938.622424074078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45938.622424074078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45938.622424074078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45938.622424074078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45938.622424074078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45938.622424074078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45938.622424074078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45938.622424074078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45938.622424074078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45938.622424074078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45938.622424074078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45938.622424074078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45938.622424074078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45938.622424074078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45938.622424074078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45938.622424074078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45938.622424074078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45938.622424074078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45938.622424074078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45938.622424074078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45938.622424074078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45938.622424074078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45938.622424074078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45938.622424074078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45938.622424074078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45938.622424074078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45938.622424074078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45938.622424074078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45938.622424074078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45938.622424074078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45938.622424074078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45938.622424074078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45938.622424074078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45938.622424074078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45938.622424074078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45938.622424074078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45938.622424074078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45938.622424074078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45938.622424074078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45938.622424074078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45938.622424074078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45938.622424074078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45938.622424074078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45938.622424074078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45938.622424074078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45938.622424074078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45938.622424074078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45938.622424074078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45938.622424074078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45938.622424074078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45938.622424074078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45938.622424074078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45938.622424074078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45938.622424074078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45938.622424074078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45938.622424074078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45938.622424074078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45938.622424074078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45938.622424074078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45938.622424074078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45938.622424074078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45938.622424074078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45938.622424074078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45938.622424074078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45938.622424074078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45938.622424074078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45938.622424074078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45938.622424074078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45938.622424074078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45938.622424074078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45938.622424074078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45938.622424074078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45938.622424074078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45938.622424074078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45938.622424074078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45938.622424074078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45938.622424074078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45938.622424074078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45938.622424074078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45938.622424074078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45938.622424074078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45938.622424074078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45938.622424074078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45938.622424074078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45938.622424074078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45938.622424074078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45938.622424074078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45938.622424074078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45938.622424074078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45938.622424074078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45938.622424074078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45938.622424074078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45938.622424074078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45938.622424074078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45938.622424074078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45938.622424074078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45938.622424074078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45938.622424074078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45938.622424074078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45938.622424074078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45938.622424074078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45938.622424074078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45938.622424074078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45938.622424074078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45938.622424074078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45938.622424074078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45938.622424074078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45938.622424074078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45938.622424074078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45938.622424074078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45938.622424074078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45938.622424074078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45938.622424074078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45938.622424074078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45938.622424074078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45938.622424074078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45938.622424074078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45938.622424074078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45938.622424074078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45938.622424074078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45938.622424074078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45938.622424074078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45938.622424074078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45938.622424074078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45938.622424074078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45938.622424074078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45938.622424074078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45938.622424074078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45938.622424074078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45938.622424074078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45938.622424074078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45938.622424074078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45938.622424074078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45938.622424074078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45938.622424074078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45938.622424074078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45938.622424074078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45938.622424074078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45938.622424074078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45938.622424074078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45938.622424074078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45938.622424074078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45938.622424074078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45938.622424074078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45938.622424074078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45938.622424074078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45938.622424074078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45938.622424074078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45938.622424074078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45938.622424074078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45938.622424074078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45938.622424074078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45938.622424074078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45938.622424074078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45938.622424074078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45938.622424074078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45938.622424074078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45938.622424074078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45938.622424074078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45938.622424074078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45938.622424074078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45938.622424074078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45938.622424074078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45938.622424074078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45938.622424074078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45938.622424074078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45938.622424074078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45938.622424074078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45938.622424074078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45938.622424074078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45938.622424074078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45938.622424074078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45938.622424074078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45938.622424074078</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235.14170648148138</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129" t="s">
        <v>36308</v>
      </c>
      <c r="E3" s="130" t="s">
        <v>38964</v>
      </c>
      <c r="F3" s="131">
        <v>45938.55232638889</v>
      </c>
      <c r="G3" s="132">
        <f ca="1">IFERROR(NOW()-F3,"")</f>
        <v>7.0097685187647585E-2</v>
      </c>
      <c r="H3" s="131">
        <v>45938.537499999999</v>
      </c>
      <c r="I3" s="127" t="str">
        <f>IFERROR(VLOOKUP(D3,DB!A:F,6,0),"")</f>
        <v>Generator-SG</v>
      </c>
      <c r="J3" s="127" t="str">
        <f>IFERROR(VLOOKUP(D3,DB!A:G,7,0),"")</f>
        <v>Dead</v>
      </c>
      <c r="K3" s="134" t="s">
        <v>39061</v>
      </c>
      <c r="L3" s="129" t="str">
        <f>IFERROR(VLOOKUP(D3,DB!A:I,9,0),"")</f>
        <v>Latis</v>
      </c>
    </row>
    <row r="4" spans="1:16" ht="15" customHeight="1">
      <c r="A4" s="127"/>
      <c r="B4" s="127" t="str">
        <f>IFERROR(VLOOKUP(D4,DB!A:K,11,0),"")</f>
        <v/>
      </c>
      <c r="C4" s="128"/>
      <c r="D4" s="129"/>
      <c r="E4" s="130"/>
      <c r="F4" s="131"/>
      <c r="G4" s="132">
        <f ca="1">IFERROR(NOW()-F4,"")</f>
        <v>45938.622424074078</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45938.622424074078</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45938.622424074078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45938.622424074078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45938.622424074078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45938.622424074078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45938.622424074078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45938.622424074078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45938.622423842593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45938.622423842593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45938.622423842593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45938.622423842593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45938.622423842593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45938.622423842593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45938.622423842593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45938.622423842593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45938.622423842593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45938.622423842593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45938.622423842593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45938.622423842593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45938.622423842593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45938.622423842593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45938.622423842593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45938.622423842593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45938.622423842593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45938.622423842593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45938.622423842593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45938.622423842593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45938.622423842593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45938.622423842593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45938.622423842593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45938.622423842593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45938.622423842593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45938.622423842593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45938.622423842593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45938.622423842593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45938.622423842593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45938.622423842593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45938.622423842593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45938.622423842593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45938.622423842593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45938.622423842593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45938.622423842593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45938.622423842593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45938.622423842593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45938.622423842593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45938.622423842593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45938.622423842593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45938.622423842593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45938.622423842593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45938.622423842593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45938.622423842593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45938.622423842593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45938.622423842593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45938.622423842593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45938.622423842593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45938.622423842593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45938.622423842593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45938.622423842593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45938.622423842593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45938.622423842593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45938.622423842593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45938.622423842593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45938.622423842593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45938.622423842593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45938.622423842593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45938.622423842593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45938.622423842593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45938.622423842593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45938.622423842593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45938.622423842593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45938.622423842593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45938.622423842593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45938.622423842593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45938.622423842593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45938.622423842593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45938.622423842593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45938.622423842593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45938.622423842593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45938.622423842593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45938.622423842593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45938.622423842593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45938.622423842593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45938.622423842593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45938.622423842593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45938.622423842593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45938.622423842593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45938.622423842593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45938.622423842593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45938.622423842593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45938.622423842593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45938.622423842593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45938.622423842593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45938.622423842593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45938.622423842593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45938.622423842593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45938.622423842593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45938.622423842593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45938.622423842593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45938.622423842593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45938.622423842593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45938.622423842593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45938.622423842593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45938.622423842593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45938.622423842593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45938.622423842593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45938.622423842593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45938.622423842593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45938.622423842593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45938.622423842593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45938.622423842593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45938.622423842593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45938.622423842593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45938.622423842593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45938.622423842593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45938.622423842593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45938.622423842593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45938.622423842593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45938.622423842593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45938.622423842593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45938.622423842593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45938.622423842593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45938.622423842593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45938.622423842593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45938.622423842593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45938.622423842593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45938.622423842593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45938.622423842593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45938.622423842593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45938.622423842593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45938.622423842593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45938.622423842593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45938.622423842593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45938.622423842593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45938.622423842593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45938.622423842593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45938.622423842593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45938.622423842593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45938.622423842593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45938.622423842593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45938.622423842593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45938.622423842593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45938.622423842593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45938.622423842593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45938.622423842593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45938.622423842593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45938.622423842593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45938.622423842593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45938.622423842593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45938.622423842593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45938.622423842593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45938.622423842593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45938.622423842593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45938.622423842593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45938.622423842593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45938.622423842593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45938.622423842593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45938.622423842593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45938.622423842593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45938.622423842593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45938.622423842593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45938.622423842593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45938.622423842593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45938.622423842593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45938.622423842593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45938.622423842593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45938.622423842593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45938.622423842593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45938.622423842593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45938.622423842593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45938.622423842593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45938.622423842593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45938.622423842593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45938.622423842593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45938.622423842593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45938.622423842593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45938.622423842593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45938.622423842593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45938.622423842593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45938.622423842593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45938.622423842593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45938.622423842593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45938.622423842593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45938.622423842593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45938.622423842593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45938.622423842593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45938.622423842593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45938.622423842593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45938.622423842593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45938.622423842593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45938.622423842593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45938.622423842593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45938.622423842593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45938.622423842593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45938.622423842593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45938.622423842593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45938.622423842593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45938.622423842593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45938.622423842593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45938.622423842593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45938.622423842593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45938.622423842593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45938.622423842593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45938.622423842593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45938.622423842593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45938.622423842593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45938.622423842593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45938.622423842593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45938.622423842593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45938.622423842593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45938.622423842593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45938.622423842593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45938.622423842593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45938.622423842593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45938.622423842593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45938.622423842593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45938.622423842593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45938.622423842593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45938.622423842593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45938.622423842593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45938.622423842593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45938.622423842593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45938.622423842593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45938.622423842593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45938.622423842593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45938.622423842593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45938.622423842593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45938.622423842593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45938.622423842593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45938.622423842593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45938.622423842593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45938.622423842593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45938.622423842593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45938.622423842593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45938.622423842593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45938.622423842593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45938.622423842593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45938.622423842593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45938.622423842593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45938.622423842593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45938.622423842593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45938.622423842593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45938.622423842593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45938.622423842593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45938.622423842593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45938.622423842593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45938.622423842593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45938.622423842593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45938.622423842593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45938.622423842593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45938.622423842593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45938.622423842593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45938.622423842593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45938.622423842593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45938.622423842593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45938.622423842593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45938.622423842593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45938.622423842593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45938.622423842593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45938.622423842593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45938.622423842593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45938.622423842593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45938.622423842593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45938.622423842593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45938.622423842593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45938.622423842593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45938.622423842593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45938.622423842593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45938.622423842593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45938.622423842593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45938.622423842593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45938.622423842593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45938.622423842593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45938.622423842593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45938.622423842593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45938.622423842593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45938.622423842593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45938.622423842593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45938.622423842593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45938.622423842593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45938.622423842593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45938.622423842593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45938.622423842593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45938.622423842593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45938.622423842593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45938.622423842593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45938.622423842593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45938.622423842593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45938.622423842593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45938.622423842593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45938.622423842593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45938.622423842593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45938.622423842593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45938.622423842593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45938.622423842593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45938.622423842593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45938.622423842593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45938.622423842593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45938.622423842593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45938.622423842593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45938.622423842593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45938.622423842593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45938.622423842593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45938.622423842593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45938.622423842593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45938.622423842593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45938.622423842593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45938.622423842593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45938.622423842593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45938.622423842593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45938.622423842593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45938.622423842593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45938.622423842593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45938.622423842593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45938.622423842593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45938.622423842593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45938.622423842593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45938.622423842593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45938.622423842593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45938.622423842593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45938.622423842593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45938.622423842593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45938.622423842593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45938.622423842593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45938.622423842593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45938.622423842593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45938.622423842593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45938.622423842593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45938.622423842593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45938.622423842593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45938.622423842593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45938.622423842593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45938.622423842593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45938.622423842593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45938.622423842593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45938.622423842593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45938.622423842593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45938.622423842593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45938.622423842593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45938.622423842593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45938.622423842593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45938.622423842593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45938.622423842593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45938.622423842593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45938.622423842593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45938.622423842593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45938.622423842593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45938.622424074078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45938.622424074078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45938.622424074078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45938.622424074078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45938.622424074078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45938.622424074078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45938.622424074078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45938.622424074078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45938.622424074078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45938.622424074078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45938.622424074078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45938.622424074078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45938.622424074078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45938.622424074078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45938.622424074078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45938.622424074078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45938.622424074078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45938.622424074078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45938.622424074078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45938.622424074078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45938.622424074078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45938.622424074078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45938.622424074078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45938.622424074078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45938.622424074078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45938.622424074078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45938.622424074078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45938.622424074078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45938.622424074078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45938.622424074078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45938.622424074078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45938.622424074078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45938.622424074078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45938.622424074078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45938.622424074078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45938.622424074078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45938.622424074078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45938.622424074078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45938.622424074078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45938.622424074078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45938.622424074078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45938.622424074078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45938.622424074078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45938.622424074078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45938.622424074078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45938.622424074078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45938.622424074078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45938.622424074078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45938.622424074078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45938.622424074078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45938.622424074078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45938.622424074078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45938.622424074078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45938.622424074078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45938.622424074078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45938.622424074078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45938.622424074078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45938.622424074078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45938.622424074078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45938.622424074078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45938.622424074078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45938.622424074078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45938.622424074078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45938.622424074078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45938.622424074078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45938.622424074078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45938.622424074078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45938.622424074078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45938.622424074078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45938.622424074078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45938.622424074078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45938.622424074078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45938.622424074078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45938.622424074078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45938.622424074078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45938.622424074078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45938.622424074078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45938.622424074078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45938.622424074078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45938.622424074078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45938.622424074078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45938.622424074078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45938.622424074078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45938.622424074078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45938.622424074078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45938.622424074078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45938.622424074078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45938.622424074078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45938.622424074078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45938.622424074078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45938.622424074078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45938.622424074078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45938.622424074078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45938.622424074078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45938.622424074078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45938.622424074078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45938.622424074078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45938.622424074078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45938.622424074078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45938.622424074078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45938.622424074078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45938.622424074078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45938.622424074078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45938.622424074078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45938.622424074078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45938.622424074078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45938.622424074078</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45938.622424074078</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45938.622424074078</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45938.622424074078</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45938.622424074078</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45938.622424074078</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45938.622424074078</v>
      </c>
      <c r="H463" s="131"/>
      <c r="I463" s="127" t="str">
        <f>IFERROR(VLOOKUP(D463,DB!A:F,6,0),"")</f>
        <v/>
      </c>
      <c r="J463" s="127" t="str">
        <f>IFERROR(VLOOKUP(D463,DB!A:G,7,0),"")</f>
        <v/>
      </c>
      <c r="K463" s="134"/>
      <c r="L463" s="129" t="str">
        <f>IFERROR(VLOOKUP(D463,DB!A:I,9,0),"")</f>
        <v/>
      </c>
    </row>
    <row r="464" spans="1:12" ht="15" customHeight="1">
      <c r="A464" s="135"/>
      <c r="B464" s="135" t="str">
        <f>IFERROR(VLOOKUP(D464,DB!A:K,11,0),"")</f>
        <v/>
      </c>
      <c r="C464" s="136"/>
      <c r="D464" s="137"/>
      <c r="E464" s="138"/>
      <c r="F464" s="139"/>
      <c r="G464" s="140">
        <f ca="1">IFERROR(NOW()-F464,"")</f>
        <v>45938.622424074078</v>
      </c>
      <c r="H464" s="139"/>
      <c r="I464" s="135" t="str">
        <f>IFERROR(VLOOKUP(D464,DB!A:F,6,0),"")</f>
        <v/>
      </c>
      <c r="J464" s="135" t="str">
        <f>IFERROR(VLOOKUP(D464,DB!A:G,7,0),"")</f>
        <v/>
      </c>
      <c r="K464" s="141"/>
      <c r="L464" s="137" t="str">
        <f>IFERROR(VLOOKUP(D464,DB!A:I,9,0),"")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46.79036388888926</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39">
        <f ca="1">IFERROR(NOW()-F3,"-")</f>
        <v>12.433546759260935</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37" t="s">
        <v>36036</v>
      </c>
      <c r="E4" s="37" t="s">
        <v>38964</v>
      </c>
      <c r="F4" s="38">
        <v>45938.514513888891</v>
      </c>
      <c r="G4" s="39">
        <f ca="1">IFERROR(NOW()-F4,"-")</f>
        <v>0.10791018518648343</v>
      </c>
      <c r="H4" s="38">
        <v>45938.50880787037</v>
      </c>
      <c r="I4" s="37" t="str">
        <f>IFERROR(VLOOKUP(D4,DB!A:F,6,0),"")</f>
        <v>Generator-SG</v>
      </c>
      <c r="J4" s="37" t="str">
        <f>IFERROR(VLOOKUP(D4,DB!A:G,7,0),"")</f>
        <v>Dead</v>
      </c>
      <c r="K4" s="37" t="s">
        <v>39067</v>
      </c>
      <c r="L4" s="37" t="str">
        <f>IFERROR(VLOOKUP(D4,DB!A:I,9,0),"")</f>
        <v>Latis</v>
      </c>
      <c r="M4" s="125"/>
    </row>
    <row r="5" spans="1:13" ht="15">
      <c r="A5" s="37"/>
      <c r="B5" s="37" t="str">
        <f>IFERROR(VLOOKUP(D5,DB!A:K,11,0),"")</f>
        <v/>
      </c>
      <c r="C5" s="37"/>
      <c r="D5" s="37"/>
      <c r="E5" s="37"/>
      <c r="F5" s="38"/>
      <c r="G5" s="39">
        <f ca="1">IFERROR(NOW()-F5,"-")</f>
        <v>45938.622424074078</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45938.622424074078</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45938.622424074078</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45938.622424074078</v>
      </c>
      <c r="H8" s="38"/>
      <c r="I8" s="37" t="str">
        <f>IFERROR(VLOOKUP(D8,DB!A:F,6,0),"")</f>
        <v/>
      </c>
      <c r="J8" s="37" t="str">
        <f>IFERROR(VLOOKUP(D8,DB!A:G,7,0),"")</f>
        <v/>
      </c>
      <c r="K8" s="37"/>
      <c r="L8" s="37" t="str">
        <f>IFERROR(VLOOKUP(D8,DB!A:I,9,0),"")</f>
        <v/>
      </c>
      <c r="M8" s="125"/>
    </row>
    <row r="9" spans="1:13" ht="15">
      <c r="A9" s="84"/>
      <c r="B9" s="84" t="str">
        <f>IFERROR(VLOOKUP(D9,DB!A:K,11,0),"")</f>
        <v/>
      </c>
      <c r="C9" s="84"/>
      <c r="D9" s="84"/>
      <c r="E9" s="84"/>
      <c r="F9" s="123"/>
      <c r="G9" s="124">
        <f ca="1">IFERROR(NOW()-F9,"-")</f>
        <v>45938.622424074078</v>
      </c>
      <c r="H9" s="123"/>
      <c r="I9" s="84" t="str">
        <f>IFERROR(VLOOKUP(D9,DB!A:F,6,0),"")</f>
        <v/>
      </c>
      <c r="J9" s="84" t="str">
        <f>IFERROR(VLOOKUP(D9,DB!A:G,7,0),"")</f>
        <v/>
      </c>
      <c r="K9" s="84"/>
      <c r="L9" s="84" t="str">
        <f>IFERROR(VLOOKUP(D9,DB!A:I,9,0),"")</f>
        <v/>
      </c>
      <c r="M9" s="125"/>
    </row>
    <row r="10" spans="1:13" ht="15">
      <c r="A10" s="84"/>
      <c r="B10" s="84" t="str">
        <f>IFERROR(VLOOKUP(D10,DB!A:K,11,0),"")</f>
        <v/>
      </c>
      <c r="C10" s="84"/>
      <c r="D10" s="84"/>
      <c r="E10" s="84"/>
      <c r="F10" s="123"/>
      <c r="G10" s="124">
        <f ca="1">IFERROR(NOW()-F10,"-")</f>
        <v>45938.622424074078</v>
      </c>
      <c r="H10" s="123"/>
      <c r="I10" s="84" t="str">
        <f>IFERROR(VLOOKUP(D10,DB!A:F,6,0),"")</f>
        <v/>
      </c>
      <c r="J10" s="84" t="str">
        <f>IFERROR(VLOOKUP(D10,DB!A:G,7,0),"")</f>
        <v/>
      </c>
      <c r="K10" s="84"/>
      <c r="L10" s="84" t="str">
        <f>IFERROR(VLOOKUP(D10,DB!A:I,9,0),"")</f>
        <v/>
      </c>
    </row>
    <row r="11" spans="1:13" ht="15">
      <c r="A11" s="37"/>
      <c r="B11" s="37" t="str">
        <f>IFERROR(VLOOKUP(D11,DB!A:K,11,0),"")</f>
        <v/>
      </c>
      <c r="C11" s="37"/>
      <c r="D11" s="37"/>
      <c r="E11" s="37"/>
      <c r="F11" s="38"/>
      <c r="G11" s="39">
        <f ca="1">IFERROR(NOW()-F11,"-")</f>
        <v>45938.622424074078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45938.622424074078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45938.622424074078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45938.622424074078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45938.622424074078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45938.622424074078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45938.622424074078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45938.622424074078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45938.622424074078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45938.622424074078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45938.622424074078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45938.622424074078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45938.622424074078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45938.622424074078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45938.622424074078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45938.622424074078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45938.622424074078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45938.622424074078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45938.622424074078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45938.622424074078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45938.622424074078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45938.622424074078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45938.622424074078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45938.622424074078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45938.622424074078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45938.622424074078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45938.622424074078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45938.622424074078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45938.622424074078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45938.622424074078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45938.622424074078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45938.622424074078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45938.622424074078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45938.622424074078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45938.622424074078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45938.622424074078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45938.622424074078</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ca="1">IFERROR(NOW()-F48,"-")</f>
        <v>45938.622424074078</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ca="1">IFERROR(NOW()-F49,"-")</f>
        <v>45938.622424074078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45938.622424074078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45938.622424074078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45938.622424074078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45938.622424074078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45938.622424074078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45938.622424074078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45938.622424074078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45938.622424074078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45938.622424074078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45938.622424074078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45938.622424074078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45938.622424074078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45938.622424074078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45938.622424074078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45938.622424074078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45938.622424074078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45938.622424074078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45938.622424074078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45938.622424074078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45938.622424074078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45938.622424074078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45938.622424074078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45938.622424074078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45938.622424074078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45938.622424074078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45938.622424074078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45938.622424074078</v>
      </c>
      <c r="H76" s="38"/>
      <c r="I76" s="37" t="str">
        <f>IFERROR(VLOOKUP(D76,DB!A:F,6,0),"")</f>
        <v/>
      </c>
      <c r="J76" s="37" t="str">
        <f>IFERROR(VLOOKUP(D76,DB!A:G,7,0),"")</f>
        <v/>
      </c>
      <c r="K76" s="37"/>
      <c r="L76" s="37" t="str">
        <f>IFERROR(VLOOKUP(D76,DB!A:I,9,0),"")</f>
        <v/>
      </c>
    </row>
    <row r="77" spans="1:12" ht="15">
      <c r="A77" s="84"/>
      <c r="B77" s="84" t="str">
        <f>IFERROR(VLOOKUP(D77,DB!A:K,11,0),"")</f>
        <v/>
      </c>
      <c r="C77" s="84"/>
      <c r="D77" s="84"/>
      <c r="E77" s="84"/>
      <c r="F77" s="123"/>
      <c r="G77" s="124">
        <f ca="1">IFERROR(NOW()-F77,"-")</f>
        <v>45938.622424074078</v>
      </c>
      <c r="H77" s="123"/>
      <c r="I77" s="84" t="str">
        <f>IFERROR(VLOOKUP(D77,DB!A:F,6,0),"")</f>
        <v/>
      </c>
      <c r="J77" s="84" t="str">
        <f>IFERROR(VLOOKUP(D77,DB!A:G,7,0),"")</f>
        <v/>
      </c>
      <c r="K77" s="84"/>
      <c r="L77" s="84" t="str">
        <f>IFERROR(VLOOKUP(D77,DB!A:I,9,0),"")</f>
        <v/>
      </c>
    </row>
    <row r="78" spans="1:12" ht="15">
      <c r="A78" s="37"/>
      <c r="B78" s="37" t="str">
        <f>IFERROR(VLOOKUP(D78,DB!A:K,11,0),"")</f>
        <v/>
      </c>
      <c r="C78" s="37"/>
      <c r="D78" s="37"/>
      <c r="E78" s="37"/>
      <c r="F78" s="38"/>
      <c r="G78" s="39">
        <f ca="1">IFERROR(NOW()-F78,"-")</f>
        <v>45938.622424074078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45938.622424074078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45938.622424074078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45938.622424074078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45938.622424074078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45938.622424074078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45938.622424074078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45938.622424074078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45938.622424074078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45938.622424074078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45938.622424074078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45938.622424074078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45938.622424074078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45938.622424074078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45938.622424074078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45938.622424074078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45938.622424074078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45938.622424074078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45938.622424074078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45938.622424074078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45938.622424074078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45938.622424074078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45938.622424074078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45938.622424074078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45938.622424074078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45938.622424074078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45938.622424074078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45938.622424074078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45938.622424074078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45938.622424074078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45938.622424074078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45938.622424074078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45938.622424074078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45938.622424074078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45938.622424074078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45938.622424074078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45938.622424074078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45938.622424074078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45938.622424074078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45938.622424074078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45938.622424074078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45938.622424074078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45938.622424074078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45938.622424074078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45938.622424074078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45938.622424074078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45938.622424074078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45938.622424074078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45938.622424074078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45938.622424074078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45938.622424074078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45938.622424074078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45938.622424074078</v>
      </c>
      <c r="H130" s="38"/>
      <c r="I130" s="37" t="str">
        <f>IFERROR(VLOOKUP(D130,DB!A:F,6,0),"")</f>
        <v/>
      </c>
      <c r="J130" s="37" t="str">
        <f>IFERROR(VLOOKUP(D130,DB!A:G,7,0),"")</f>
        <v/>
      </c>
      <c r="K130" s="37"/>
      <c r="L130" s="37" t="str">
        <f>IFERROR(VLOOKUP(D130,DB!A:I,9,0),"")</f>
        <v/>
      </c>
    </row>
    <row r="131" spans="1:12" ht="15">
      <c r="A131" s="84"/>
      <c r="B131" s="84" t="str">
        <f>IFERROR(VLOOKUP(D131,DB!A:K,11,0),"")</f>
        <v/>
      </c>
      <c r="C131" s="84"/>
      <c r="D131" s="84"/>
      <c r="E131" s="84"/>
      <c r="F131" s="123"/>
      <c r="G131" s="124">
        <f ca="1">IFERROR(NOW()-F131,"-")</f>
        <v>45938.622424074078</v>
      </c>
      <c r="H131" s="123"/>
      <c r="I131" s="84" t="str">
        <f>IFERROR(VLOOKUP(D131,DB!A:F,6,0),"")</f>
        <v/>
      </c>
      <c r="J131" s="84" t="str">
        <f>IFERROR(VLOOKUP(D131,DB!A:G,7,0),"")</f>
        <v/>
      </c>
      <c r="K131" s="84"/>
      <c r="L131" s="84" t="str">
        <f>IFERROR(VLOOKUP(D131,DB!A:I,9,0),"")</f>
        <v/>
      </c>
    </row>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6" ht="15"/>
    <row r="387" ht="15"/>
    <row r="388" ht="15"/>
    <row r="389" ht="15"/>
    <row r="390" ht="15"/>
    <row r="391" ht="15"/>
    <row r="392" ht="15"/>
    <row r="393" ht="15"/>
    <row r="394" ht="15"/>
    <row r="395" ht="15"/>
    <row r="396" ht="15"/>
    <row r="397" ht="15"/>
    <row r="398" ht="15"/>
    <row r="399" ht="15"/>
    <row r="401" ht="15"/>
    <row r="402" ht="15"/>
    <row r="403" ht="15"/>
    <row r="404" ht="15"/>
    <row r="405" ht="15"/>
    <row r="406"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1" ht="15"/>
    <row r="462" ht="15"/>
    <row r="463" ht="15"/>
    <row r="466" ht="15"/>
    <row r="467" ht="15"/>
    <row r="468" ht="15"/>
    <row r="469"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1" ht="15"/>
    <row r="782" ht="15"/>
    <row r="783" ht="15"/>
    <row r="784" ht="15"/>
    <row r="785" ht="15"/>
    <row r="786" ht="15"/>
    <row r="790" ht="15"/>
    <row r="791" ht="15"/>
    <row r="801" ht="15"/>
    <row r="806" ht="15"/>
    <row r="817" ht="15"/>
    <row r="818" ht="15"/>
    <row r="825" ht="15"/>
    <row r="826" ht="15"/>
    <row r="830" ht="15"/>
    <row r="831" ht="15"/>
    <row r="832" ht="15"/>
    <row r="839" ht="15"/>
    <row r="840" ht="15"/>
    <row r="841" ht="15"/>
    <row r="842" ht="15"/>
    <row r="844" ht="15"/>
    <row r="845" ht="15"/>
    <row r="846" ht="15"/>
    <row r="849" ht="15"/>
    <row r="850" ht="15"/>
    <row r="851" ht="15"/>
    <row r="852" ht="15"/>
    <row r="854" ht="15"/>
    <row r="855" ht="15"/>
    <row r="856" ht="15"/>
    <row r="857" ht="15"/>
    <row r="858" ht="15"/>
    <row r="859" ht="15"/>
    <row r="861" ht="15"/>
    <row r="862" ht="15"/>
    <row r="864" ht="15"/>
    <row r="865" ht="15"/>
    <row r="867" ht="15"/>
    <row r="868" ht="15"/>
    <row r="869" ht="15"/>
    <row r="871" ht="15"/>
    <row r="872" ht="15"/>
    <row r="873" ht="15"/>
    <row r="874" ht="15"/>
    <row r="875" ht="15"/>
    <row r="879" ht="15"/>
    <row r="880" ht="15"/>
    <row r="881" ht="15"/>
    <row r="882" ht="15"/>
    <row r="885" ht="15"/>
    <row r="886" ht="15"/>
    <row r="889" ht="15"/>
    <row r="930" ht="15"/>
    <row r="931" ht="15"/>
    <row r="934" ht="15"/>
    <row r="935" ht="15"/>
    <row r="942" ht="15"/>
    <row r="943" ht="15"/>
    <row r="946" ht="15"/>
    <row r="948" ht="15"/>
    <row r="950" ht="15"/>
    <row r="951" ht="15"/>
    <row r="952" ht="15"/>
    <row r="955" ht="15"/>
    <row r="956" ht="15"/>
    <row r="958" ht="15"/>
    <row r="961" ht="15"/>
    <row r="962" ht="15"/>
    <row r="964" ht="15"/>
    <row r="965" ht="15"/>
    <row r="966" ht="15"/>
    <row r="967" ht="15"/>
    <row r="968" ht="15"/>
    <row r="971" ht="15"/>
    <row r="972" ht="15"/>
    <row r="973" ht="15"/>
    <row r="974" ht="15"/>
    <row r="975" ht="15"/>
    <row r="976" ht="15"/>
    <row r="978" ht="15"/>
    <row r="980" ht="15"/>
    <row r="982" ht="15"/>
    <row r="983" ht="15"/>
    <row r="984" ht="15"/>
    <row r="986" ht="15"/>
    <row r="987" ht="15"/>
    <row r="988" ht="15"/>
    <row r="989" ht="15"/>
    <row r="990" ht="15"/>
    <row r="991" ht="15"/>
    <row r="992" ht="15"/>
    <row r="994" ht="15"/>
    <row r="995" ht="15"/>
    <row r="996" ht="15"/>
    <row r="1001" ht="15"/>
    <row r="1002" ht="15"/>
    <row r="1006" ht="15"/>
    <row r="1007" ht="15"/>
    <row r="1008" ht="15"/>
    <row r="1011" ht="15"/>
    <row r="1013" ht="15"/>
    <row r="1017" ht="15"/>
    <row r="1021" ht="15"/>
    <row r="1027" ht="15"/>
    <row r="1028" ht="15"/>
    <row r="1030" ht="15"/>
    <row r="1031" ht="15"/>
    <row r="1033" ht="15"/>
    <row r="1036" ht="15"/>
    <row r="1037" ht="15"/>
    <row r="1039" ht="15"/>
    <row r="1041" ht="15"/>
    <row r="1043" ht="15"/>
    <row r="1045" ht="15"/>
    <row r="1046" ht="15"/>
    <row r="1047" ht="15"/>
    <row r="1049" ht="15"/>
    <row r="1050" ht="15"/>
    <row r="1051" ht="15"/>
    <row r="1052" ht="15"/>
    <row r="1055" ht="15"/>
    <row r="1229" ht="15"/>
    <row r="1230" ht="15"/>
    <row r="1240" ht="15"/>
    <row r="1241" ht="15"/>
    <row r="1242" ht="15"/>
    <row r="1248" ht="15"/>
    <row r="1249" ht="15"/>
    <row r="1250" ht="15"/>
    <row r="1251" ht="15"/>
    <row r="1253" ht="15"/>
    <row r="1256" ht="15"/>
    <row r="1257" ht="15"/>
    <row r="1258" ht="15"/>
    <row r="1259" ht="15"/>
    <row r="1261" ht="15"/>
    <row r="1262" ht="15"/>
    <row r="1264" ht="15"/>
    <row r="1265" ht="15"/>
    <row r="1266" ht="15"/>
    <row r="1267" ht="15"/>
    <row r="1269" ht="15"/>
    <row r="1270" ht="15"/>
    <row r="1271" ht="15"/>
    <row r="1274" ht="15"/>
    <row r="1275" ht="15"/>
    <row r="1278" ht="15"/>
    <row r="1279" ht="15"/>
    <row r="1280" ht="15"/>
    <row r="1281" ht="15"/>
    <row r="1282" ht="15"/>
    <row r="1283" ht="15"/>
    <row r="1284" ht="15"/>
    <row r="1285" ht="15"/>
    <row r="1287" ht="15"/>
    <row r="1289" ht="15"/>
    <row r="1290" ht="15"/>
    <row r="1291" ht="15"/>
    <row r="1294" ht="15"/>
    <row r="1304" ht="15"/>
    <row r="1307" ht="15"/>
    <row r="1308" ht="15"/>
    <row r="1312" ht="15"/>
    <row r="1316" ht="15"/>
    <row r="1319" ht="15"/>
    <row r="1321" ht="15"/>
    <row r="1322" ht="15"/>
    <row r="1325" ht="15"/>
    <row r="1327" ht="15"/>
    <row r="1330" ht="15"/>
    <row r="1331" ht="15"/>
    <row r="1332" ht="15"/>
    <row r="1334" ht="15"/>
    <row r="1336" ht="15"/>
    <row r="1337" ht="15"/>
    <row r="1338" ht="15"/>
    <row r="1342" ht="15"/>
    <row r="1343" ht="15"/>
    <row r="1344" ht="15"/>
    <row r="1346" ht="15"/>
    <row r="1347" ht="15"/>
    <row r="1348" ht="15"/>
    <row r="1349" ht="15"/>
    <row r="1351" ht="15"/>
    <row r="1362" ht="15"/>
    <row r="1364" ht="15"/>
    <row r="1365" ht="15"/>
    <row r="1366" ht="15"/>
    <row r="1367" ht="15"/>
    <row r="1368" ht="15"/>
    <row r="1369" ht="15"/>
    <row r="1370" ht="15"/>
    <row r="1371" ht="15"/>
    <row r="1372" ht="15"/>
    <row r="1373" ht="15"/>
    <row r="1374" ht="15"/>
    <row r="1375" ht="15"/>
    <row r="1376" ht="15"/>
    <row r="1378" ht="15"/>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4"/>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39068</v>
      </c>
      <c r="B2" s="151" t="s">
        <v>5398</v>
      </c>
      <c r="C2" s="150">
        <v>1</v>
      </c>
      <c r="D2" s="151" t="s">
        <v>34463</v>
      </c>
      <c r="E2" s="150" t="s">
        <v>39069</v>
      </c>
      <c r="F2" s="152">
        <v>45926.772847222222</v>
      </c>
      <c r="G2" s="153">
        <f ca="1">IFERROR(NOW()-F2,"-")</f>
        <v>11.84957685185509</v>
      </c>
      <c r="H2" s="154">
        <v>45927.449074074102</v>
      </c>
      <c r="I2" s="151" t="str">
        <f>IFERROR(VLOOKUP(D2,DB!A:F,6,0),"")</f>
        <v>SCECO</v>
      </c>
      <c r="J2" s="151" t="str">
        <f>IFERROR(VLOOKUP(D2,DB!A:G,7,0),"")</f>
        <v>Weak</v>
      </c>
      <c r="K2" s="150" t="s">
        <v>39070</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45938.622424074078</v>
      </c>
      <c r="H3" s="154">
        <v>45927.987534722219</v>
      </c>
      <c r="I3" s="151" t="str">
        <f>IFERROR(VLOOKUP(D3,DB!A:F,6,0),"")</f>
        <v>SCECO</v>
      </c>
      <c r="J3" s="151" t="str">
        <f>IFERROR(VLOOKUP(D3,DB!A:G,7,0),"")</f>
        <v>Vandalized</v>
      </c>
      <c r="K3" s="150" t="s">
        <v>39071</v>
      </c>
      <c r="L3" s="151" t="str">
        <f>IFERROR(VLOOKUP(D3,DB!A:I,9,0),"")</f>
        <v>Latis</v>
      </c>
    </row>
    <row r="4" spans="1:16383" ht="31.5" customHeight="1">
      <c r="A4" s="150" t="s">
        <v>39072</v>
      </c>
      <c r="B4" s="151" t="s">
        <v>5398</v>
      </c>
      <c r="C4" s="150">
        <v>1</v>
      </c>
      <c r="D4" s="151" t="s">
        <v>32861</v>
      </c>
      <c r="E4" s="150" t="s">
        <v>39069</v>
      </c>
      <c r="F4" s="152">
        <v>45933.880972222221</v>
      </c>
      <c r="G4" s="153">
        <f ca="1">IFERROR(NOW()-F4,"-")</f>
        <v>4.7414518518562545</v>
      </c>
      <c r="H4" s="154">
        <v>45929.455266203702</v>
      </c>
      <c r="I4" s="151" t="str">
        <f>IFERROR(VLOOKUP(D4,DB!A:F,6,0),"")</f>
        <v>SCECO</v>
      </c>
      <c r="J4" s="151" t="str">
        <f>IFERROR(VLOOKUP(D4,DB!A:G,7,0),"")</f>
        <v>In progress</v>
      </c>
      <c r="K4" s="150" t="s">
        <v>39070</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39073</v>
      </c>
      <c r="B5" s="151" t="s">
        <v>5398</v>
      </c>
      <c r="C5" s="150">
        <v>1</v>
      </c>
      <c r="D5" s="151" t="s">
        <v>33408</v>
      </c>
      <c r="E5" s="150" t="s">
        <v>38964</v>
      </c>
      <c r="F5" s="152">
        <v>45934.942245370374</v>
      </c>
      <c r="G5" s="153">
        <f ca="1">IFERROR(NOW()-F5,"-")</f>
        <v>3.6801787037038594</v>
      </c>
      <c r="H5" s="154">
        <v>45934.470231481479</v>
      </c>
      <c r="I5" s="151" t="str">
        <f>IFERROR(VLOOKUP(D5,DB!A:F,6,0),"")</f>
        <v>SCECO</v>
      </c>
      <c r="J5" s="151" t="str">
        <f>IFERROR(VLOOKUP(D5,DB!A:G,7,0),"")</f>
        <v>Dead</v>
      </c>
      <c r="K5" s="150" t="s">
        <v>39070</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39074</v>
      </c>
      <c r="B6" s="151" t="str">
        <f>IFERROR(VLOOKUP(D6,DB!A:K,11,0),"")</f>
        <v>R6</v>
      </c>
      <c r="C6" s="151">
        <v>1</v>
      </c>
      <c r="D6" s="151" t="s">
        <v>33684</v>
      </c>
      <c r="E6" s="150" t="s">
        <v>39069</v>
      </c>
      <c r="F6" s="156">
        <v>45937.809027777781</v>
      </c>
      <c r="G6" s="153">
        <f ca="1">IFERROR(NOW()-F6,"-")</f>
        <v>0.81339606481196824</v>
      </c>
      <c r="H6" s="156">
        <v>45937.667847222219</v>
      </c>
      <c r="I6" s="151" t="str">
        <f>IFERROR(VLOOKUP(D6,DB!A:F,6,0),"")</f>
        <v>SCECO</v>
      </c>
      <c r="J6" s="151" t="str">
        <f>IFERROR(VLOOKUP(D6,DB!A:G,7,0),"")</f>
        <v>Weak</v>
      </c>
      <c r="K6" s="157" t="s">
        <v>39075</v>
      </c>
      <c r="L6" s="151" t="str">
        <f>IFERROR(VLOOKUP(D6,DB!A:I,9,0),"")</f>
        <v>Latis</v>
      </c>
    </row>
    <row r="7" spans="1:16383" ht="31.5" customHeight="1">
      <c r="A7" s="110" t="s">
        <v>39076</v>
      </c>
      <c r="B7" s="151" t="str">
        <f>IFERROR(VLOOKUP(D7,DB!A:K,11,0),"")</f>
        <v>R6</v>
      </c>
      <c r="C7" s="111">
        <v>1</v>
      </c>
      <c r="D7" s="109" t="s">
        <v>33158</v>
      </c>
      <c r="E7" s="112" t="s">
        <v>38964</v>
      </c>
      <c r="F7" s="113">
        <v>45938.545601851853</v>
      </c>
      <c r="G7" s="81">
        <f ca="1">IFERROR(NOW()-F7,"-")</f>
        <v>7.6822222225018777E-2</v>
      </c>
      <c r="H7" s="113">
        <v>45938.539722222224</v>
      </c>
      <c r="I7" s="151" t="str">
        <f>IFERROR(VLOOKUP(D7,DB!A:F,6,0),"")</f>
        <v>Generator-SG</v>
      </c>
      <c r="J7" s="151" t="str">
        <f>IFERROR(VLOOKUP(D7,DB!A:G,7,0),"")</f>
        <v>Vandalized</v>
      </c>
      <c r="K7" s="114" t="s">
        <v>39077</v>
      </c>
      <c r="L7" s="151" t="str">
        <f>IFERROR(VLOOKUP(D7,DB!A:I,9,0),"")</f>
        <v>Latis</v>
      </c>
    </row>
    <row r="8" spans="1:16383" ht="31.5" customHeight="1">
      <c r="A8" s="110" t="s">
        <v>39078</v>
      </c>
      <c r="B8" s="151" t="str">
        <f>IFERROR(VLOOKUP(D8,DB!A:K,11,0),"")</f>
        <v>R6</v>
      </c>
      <c r="C8" s="111">
        <v>3</v>
      </c>
      <c r="D8" s="109" t="s">
        <v>32951</v>
      </c>
      <c r="E8" s="112" t="s">
        <v>38964</v>
      </c>
      <c r="F8" s="113">
        <v>45938.593113425923</v>
      </c>
      <c r="G8" s="81">
        <f ca="1">IFERROR(NOW()-F8,"-")</f>
        <v>2.9310648154933006E-2</v>
      </c>
      <c r="H8" s="113">
        <v>45938.565011574072</v>
      </c>
      <c r="I8" s="151" t="str">
        <f>IFERROR(VLOOKUP(D8,DB!A:F,6,0),"")</f>
        <v>SCECO</v>
      </c>
      <c r="J8" s="151" t="str">
        <f>IFERROR(VLOOKUP(D8,DB!A:G,7,0),"")</f>
        <v>Dead+No BB Design</v>
      </c>
      <c r="K8" s="114" t="s">
        <v>39079</v>
      </c>
      <c r="L8" s="151" t="str">
        <f>IFERROR(VLOOKUP(D8,DB!A:I,9,0),"")</f>
        <v>Latis</v>
      </c>
    </row>
    <row r="9" spans="1:16383" ht="31.5" customHeight="1">
      <c r="A9" s="110"/>
      <c r="B9" s="151" t="str">
        <f>IFERROR(VLOOKUP(D9,DB!A:K,11,0),"")</f>
        <v/>
      </c>
      <c r="C9" s="111"/>
      <c r="D9" s="109"/>
      <c r="E9" s="112"/>
      <c r="F9" s="113"/>
      <c r="G9" s="81">
        <f ca="1">IFERROR(NOW()-F9,"-")</f>
        <v>45938.622424074078</v>
      </c>
      <c r="H9" s="113"/>
      <c r="I9" s="151" t="str">
        <f>IFERROR(VLOOKUP(D9,DB!A:F,6,0),"")</f>
        <v/>
      </c>
      <c r="J9" s="151" t="str">
        <f>IFERROR(VLOOKUP(D9,DB!A:G,7,0),"")</f>
        <v/>
      </c>
      <c r="K9" s="114"/>
      <c r="L9" s="151" t="str">
        <f>IFERROR(VLOOKUP(D9,DB!A:I,9,0),"")</f>
        <v/>
      </c>
    </row>
    <row r="10" spans="1:16383" ht="31.5" customHeight="1">
      <c r="A10" s="110"/>
      <c r="B10" s="151" t="str">
        <f>IFERROR(VLOOKUP(D10,DB!A:K,11,0),"")</f>
        <v/>
      </c>
      <c r="C10" s="111"/>
      <c r="D10" s="109"/>
      <c r="E10" s="112"/>
      <c r="F10" s="113"/>
      <c r="G10" s="81">
        <f ca="1">IFERROR(NOW()-F10,"-")</f>
        <v>45938.622424074078</v>
      </c>
      <c r="H10" s="113"/>
      <c r="I10" s="151" t="str">
        <f>IFERROR(VLOOKUP(D10,DB!A:F,6,0),"")</f>
        <v/>
      </c>
      <c r="J10" s="151" t="str">
        <f>IFERROR(VLOOKUP(D10,DB!A:G,7,0),"")</f>
        <v/>
      </c>
      <c r="K10" s="114"/>
      <c r="L10" s="151" t="str">
        <f>IFERROR(VLOOKUP(D10,DB!A:I,9,0),"")</f>
        <v/>
      </c>
    </row>
    <row r="11" spans="1:16383" ht="31.5" customHeight="1">
      <c r="A11" s="110"/>
      <c r="B11" s="151" t="str">
        <f>IFERROR(VLOOKUP(D11,DB!A:K,11,0),"")</f>
        <v/>
      </c>
      <c r="C11" s="111"/>
      <c r="D11" s="149"/>
      <c r="E11" s="112"/>
      <c r="F11" s="113"/>
      <c r="G11" s="81">
        <f ca="1">IFERROR(NOW()-F11,"-")</f>
        <v>45938.622424074078</v>
      </c>
      <c r="H11" s="113"/>
      <c r="I11" s="151" t="str">
        <f>IFERROR(VLOOKUP(D11,DB!A:F,6,0),"")</f>
        <v/>
      </c>
      <c r="J11" s="151" t="str">
        <f>IFERROR(VLOOKUP(D11,DB!A:G,7,0),"")</f>
        <v/>
      </c>
      <c r="K11" s="114"/>
      <c r="L11" s="151" t="str">
        <f>IFERROR(VLOOKUP(D11,DB!A:I,9,0),"")</f>
        <v/>
      </c>
    </row>
    <row r="12" spans="1:16383" ht="31.5" customHeight="1">
      <c r="A12" s="110"/>
      <c r="B12" s="151" t="str">
        <f>IFERROR(VLOOKUP(D12,DB!A:K,11,0),"")</f>
        <v/>
      </c>
      <c r="C12" s="111"/>
      <c r="D12" s="109"/>
      <c r="E12" s="112"/>
      <c r="F12" s="113"/>
      <c r="G12" s="81">
        <f ca="1">IFERROR(NOW()-F12,"-")</f>
        <v>45938.622424074078</v>
      </c>
      <c r="H12" s="113"/>
      <c r="I12" s="151" t="str">
        <f>IFERROR(VLOOKUP(D12,DB!A:F,6,0),"")</f>
        <v/>
      </c>
      <c r="J12" s="151" t="str">
        <f>IFERROR(VLOOKUP(D12,DB!A:G,7,0),"")</f>
        <v/>
      </c>
      <c r="K12" s="114"/>
      <c r="L12" s="151" t="str">
        <f>IFERROR(VLOOKUP(D12,DB!A:I,9,0),"")</f>
        <v/>
      </c>
    </row>
    <row r="13" spans="1:16383" ht="31.5" customHeight="1">
      <c r="A13" s="110"/>
      <c r="B13" s="109" t="str">
        <f>IFERROR(VLOOKUP(D13,DB!A:K,11,0),"")</f>
        <v/>
      </c>
      <c r="C13" s="111"/>
      <c r="D13" s="109"/>
      <c r="E13" s="112"/>
      <c r="F13" s="113"/>
      <c r="G13" s="81">
        <f ca="1">IFERROR(NOW()-F13,"-")</f>
        <v>45938.622424074078</v>
      </c>
      <c r="H13" s="113"/>
      <c r="I13" s="151" t="str">
        <f>IFERROR(VLOOKUP(D13,DB!A:F,6,0),"")</f>
        <v/>
      </c>
      <c r="J13" s="151" t="str">
        <f>IFERROR(VLOOKUP(D13,DB!A:G,7,0),"")</f>
        <v/>
      </c>
      <c r="K13" s="114"/>
      <c r="L13" s="151" t="str">
        <f>IFERROR(VLOOKUP(D13,DB!A:I,9,0),"")</f>
        <v/>
      </c>
    </row>
    <row r="14" spans="1:16383" ht="31.5" customHeight="1">
      <c r="A14" s="110"/>
      <c r="B14" s="109" t="str">
        <f>IFERROR(VLOOKUP(D14,DB!A:K,11,0),"")</f>
        <v/>
      </c>
      <c r="C14" s="111"/>
      <c r="D14" s="149"/>
      <c r="E14" s="112"/>
      <c r="F14" s="113"/>
      <c r="G14" s="81">
        <f ca="1">IFERROR(NOW()-F14,"-")</f>
        <v>45938.622424074078</v>
      </c>
      <c r="H14" s="113"/>
      <c r="I14" s="109" t="str">
        <f>IFERROR(VLOOKUP(D14,DB!A:F,6,0),"")</f>
        <v/>
      </c>
      <c r="J14" s="108" t="str">
        <f>IFERROR(VLOOKUP(D14,DB!A:G,7,0),"")</f>
        <v/>
      </c>
      <c r="K14" s="114"/>
      <c r="L14" s="151" t="str">
        <f>IFERROR(VLOOKUP(D14,DB!A:I,9,0),"")</f>
        <v/>
      </c>
    </row>
    <row r="15" spans="1:16383" ht="31.5" customHeight="1">
      <c r="A15" s="110"/>
      <c r="B15" s="109" t="str">
        <f>IFERROR(VLOOKUP(D15,DB!A:K,11,0),"")</f>
        <v/>
      </c>
      <c r="C15" s="111"/>
      <c r="D15" s="109"/>
      <c r="E15" s="112"/>
      <c r="F15" s="113"/>
      <c r="G15" s="81">
        <f ca="1">IFERROR(NOW()-F15,"-")</f>
        <v>45938.622424074078</v>
      </c>
      <c r="H15" s="113"/>
      <c r="I15" s="109" t="str">
        <f>IFERROR(VLOOKUP(D15,DB!A:F,6,0),"")</f>
        <v/>
      </c>
      <c r="J15" s="108" t="str">
        <f>IFERROR(VLOOKUP(D15,DB!A:G,7,0),"")</f>
        <v/>
      </c>
      <c r="K15" s="114"/>
      <c r="L15" s="151" t="str">
        <f>IFERROR(VLOOKUP(D15,DB!A:I,9,0),"")</f>
        <v/>
      </c>
    </row>
    <row r="16" spans="1:16383" ht="31.5" customHeight="1">
      <c r="A16" s="110"/>
      <c r="B16" s="109" t="str">
        <f>IFERROR(VLOOKUP(D16,DB!A:K,11,0),"")</f>
        <v/>
      </c>
      <c r="C16" s="111"/>
      <c r="D16" s="109"/>
      <c r="E16" s="112"/>
      <c r="F16" s="113"/>
      <c r="G16" s="81">
        <f ca="1">IFERROR(NOW()-F16,"-")</f>
        <v>45938.622424074078</v>
      </c>
      <c r="H16" s="113"/>
      <c r="I16" s="109" t="str">
        <f>IFERROR(VLOOKUP(D16,DB!A:F,6,0),"")</f>
        <v/>
      </c>
      <c r="J16" s="108" t="str">
        <f>IFERROR(VLOOKUP(D16,DB!A:G,7,0),"")</f>
        <v/>
      </c>
      <c r="K16" s="114"/>
      <c r="L16" s="151" t="str">
        <f>IFERROR(VLOOKUP(D16,DB!A:I,9,0),"")</f>
        <v/>
      </c>
    </row>
    <row r="17" spans="1:12" ht="31.5" customHeight="1">
      <c r="A17" s="110"/>
      <c r="B17" s="109" t="str">
        <f>IFERROR(VLOOKUP(D17,DB!A:K,11,0),"")</f>
        <v/>
      </c>
      <c r="C17" s="111"/>
      <c r="D17" s="109"/>
      <c r="E17" s="112"/>
      <c r="F17" s="113"/>
      <c r="G17" s="81">
        <f ca="1">IFERROR(NOW()-F17,"-")</f>
        <v>45938.622424074078</v>
      </c>
      <c r="H17" s="113"/>
      <c r="I17" s="109" t="str">
        <f>IFERROR(VLOOKUP(D17,DB!A:F,6,0),"")</f>
        <v/>
      </c>
      <c r="J17" s="108" t="str">
        <f>IFERROR(VLOOKUP(D17,DB!A:G,7,0),"")</f>
        <v/>
      </c>
      <c r="K17" s="114"/>
      <c r="L17" s="151" t="str">
        <f>IFERROR(VLOOKUP(D17,DB!A:I,9,0),"")</f>
        <v/>
      </c>
    </row>
    <row r="18" spans="1:12" ht="31.5" customHeight="1">
      <c r="A18" s="110"/>
      <c r="B18" s="109" t="str">
        <f>IFERROR(VLOOKUP(D18,DB!A:K,11,0),"")</f>
        <v/>
      </c>
      <c r="C18" s="111"/>
      <c r="D18" s="109"/>
      <c r="E18" s="112"/>
      <c r="F18" s="113"/>
      <c r="G18" s="81">
        <f ca="1">IFERROR(NOW()-F18,"-")</f>
        <v>45938.622424074078</v>
      </c>
      <c r="H18" s="113"/>
      <c r="I18" s="109" t="str">
        <f>IFERROR(VLOOKUP(D18,DB!A:F,6,0),"")</f>
        <v/>
      </c>
      <c r="J18" s="108" t="str">
        <f>IFERROR(VLOOKUP(D18,DB!A:G,7,0),"")</f>
        <v/>
      </c>
      <c r="K18" s="114"/>
      <c r="L18" s="151" t="str">
        <f>IFERROR(VLOOKUP(D18,DB!A:I,9,0),"")</f>
        <v/>
      </c>
    </row>
    <row r="19" spans="1:12" ht="31.5" customHeight="1">
      <c r="A19" s="110"/>
      <c r="B19" s="109" t="str">
        <f>IFERROR(VLOOKUP(D19,DB!A:K,11,0),"")</f>
        <v/>
      </c>
      <c r="C19" s="111"/>
      <c r="D19" s="109"/>
      <c r="E19" s="112"/>
      <c r="F19" s="113"/>
      <c r="G19" s="81">
        <f ca="1">IFERROR(NOW()-F19,"-")</f>
        <v>45938.622424074078</v>
      </c>
      <c r="H19" s="113"/>
      <c r="I19" s="109" t="str">
        <f>IFERROR(VLOOKUP(D19,DB!A:F,6,0),"")</f>
        <v/>
      </c>
      <c r="J19" s="108" t="str">
        <f>IFERROR(VLOOKUP(D19,DB!A:G,7,0),"")</f>
        <v/>
      </c>
      <c r="K19" s="114"/>
      <c r="L19" s="151" t="str">
        <f>IFERROR(VLOOKUP(D19,DB!A:I,9,0),"")</f>
        <v/>
      </c>
    </row>
    <row r="20" spans="1:12" ht="31.5" customHeight="1">
      <c r="A20" s="110"/>
      <c r="B20" s="109" t="str">
        <f>IFERROR(VLOOKUP(D20,DB!A:K,11,0),"")</f>
        <v/>
      </c>
      <c r="C20" s="111"/>
      <c r="D20" s="109"/>
      <c r="E20" s="112"/>
      <c r="F20" s="113"/>
      <c r="G20" s="81">
        <f ca="1">IFERROR(NOW()-F20,"-")</f>
        <v>45938.622424074078</v>
      </c>
      <c r="H20" s="113"/>
      <c r="I20" s="109" t="str">
        <f>IFERROR(VLOOKUP(D20,DB!A:F,6,0),"")</f>
        <v/>
      </c>
      <c r="J20" s="108" t="str">
        <f>IFERROR(VLOOKUP(D20,DB!A:G,7,0),"")</f>
        <v/>
      </c>
      <c r="K20" s="114"/>
      <c r="L20" s="151" t="str">
        <f>IFERROR(VLOOKUP(D20,DB!A:I,9,0),"")</f>
        <v/>
      </c>
    </row>
    <row r="21" spans="1:12" ht="31.5" customHeight="1">
      <c r="A21" s="110"/>
      <c r="B21" s="109" t="str">
        <f>IFERROR(VLOOKUP(D21,DB!A:K,11,0),"")</f>
        <v/>
      </c>
      <c r="C21" s="111"/>
      <c r="D21" s="109"/>
      <c r="E21" s="112"/>
      <c r="F21" s="113"/>
      <c r="G21" s="81">
        <f ca="1">IFERROR(NOW()-F21,"-")</f>
        <v>45938.622424074078</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45938.622424074078</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45938.622424074078</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45938.622424074078</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45938.622424074078</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45938.622424074078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45938.622424074078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45938.622424074078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45938.622424074078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45938.622424074078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45938.622424074078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45938.622424074078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45938.622424074078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45938.622424074078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45938.622424074078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45938.622424074078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45938.622424074078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45938.622424074078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45938.622424074078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45938.622424074078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45938.622424074078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45938.622424074078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45938.622424074078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45938.622424074078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45938.622424074078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45938.622424074078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45938.622424074078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45938.622424074078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45938.622424074078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45938.622424074078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45938.622424074078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45938.622424074078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45938.622424074078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45938.622424074078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45938.622424074078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45938.622424074078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45938.622424074078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45938.622424074078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45938.622424074078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45938.622424074078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45938.622424074078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45938.622424074078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45938.622424074078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45938.622424074078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45938.622424074078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45938.622424074078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45938.622424074078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45938.622424074078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45938.622424074078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45938.622424074078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45938.622424074078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45938.622424074078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45938.622424074078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45938.622424074078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45938.622424074078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45938.622424074078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45938.622424074078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45938.622424074078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45938.622424074078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45938.622424074078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45938.622424074078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45938.622424074078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45938.622424074078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45938.622424074078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45938.622424074078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45938.622424074078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45938.622424074078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45938.622424074078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45938.622424074078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45938.622424074078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45938.622424074078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45938.622424074078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45938.622424074078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45938.622424074078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45938.622424074078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45938.622424074078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45938.622424074078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45938.622424074078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45938.622424074078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45938.622424074078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45938.622424074078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45938.622424074078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45938.622424074078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45938.622424074078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45938.622424074078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45938.622424074078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45938.622424074078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45938.622424074078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45938.622424074078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45938.622424074078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45938.622424074078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45938.622424074078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45938.622424074078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45938.622424074078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45938.622424074078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45938.622424074078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45938.622424074078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45938.622424074078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45938.622424074078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45938.622424074078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45938.622424074078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45938.622424074078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45938.622424074078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45938.622424074078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45938.622424074078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45938.622424074078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45938.622424074078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45938.622424074078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45938.622424074078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45938.622424074078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45938.622424074078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45938.622424074078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45938.622424074078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45938.622424074078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45938.622424074078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45938.622424074078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45938.622424074078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45938.622424074078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45938.622424074078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45938.622424074078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45938.622424074078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45938.622424074078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45938.622424074078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45938.622424074078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45938.622424074078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45938.622424074078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45938.622424074078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45938.622424074078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45938.622424074078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45938.622424074078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45938.622424074078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45938.622424074078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45938.622424074078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45938.622424074078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45938.622424074078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45938.622424074078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45938.622424074078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45938.622424074078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45938.622424074078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45938.622424074078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45938.622424074078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45938.622424074078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45938.622424074078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45938.622424074078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45938.622424074078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45938.622424074078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45938.622424074078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45938.622424074078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45938.622424074078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45938.622424074078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45938.622424074078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45938.622424074078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45938.622424074078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45938.622424074078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45938.622424074078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45938.622424074078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45938.622424074078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45938.622424074078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45938.622424074078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45938.622424074078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45938.622424074078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45938.622424074078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45938.622424074078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45938.622424074078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45938.622424074078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45938.622424074078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45938.622424074078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45938.622424074078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45938.622424074078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45938.622424074078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45938.622424074078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45938.622424074078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45938.622424074078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45938.622424074078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45938.622424074078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45938.622424074078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45938.622424074078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45938.622424074078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45938.622424074078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45938.622424074078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45938.622424074078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45938.622424074078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45938.622424074078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45938.622424074078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45938.622424074078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45938.622424074078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45938.622424074078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45938.622424074078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45938.622424074078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45938.622424074078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45938.622424074078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45938.622424074078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45938.622424074078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45938.622424074078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45938.622424074078</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45938.622424074078</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45938.622424074078</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45938.622424074078</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45938.622424074078</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45938.622424074078</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45938.622424074078</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45938.622424074078</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45938.622424074078</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45938.622424074078</v>
      </c>
      <c r="H224" s="113"/>
      <c r="I224" s="109" t="str">
        <f>IFERROR(VLOOKUP(D224,DB!A:F,6,0),"")</f>
        <v/>
      </c>
      <c r="J224" s="108" t="str">
        <f>IFERROR(VLOOKUP(D224,DB!A:G,7,0),"")</f>
        <v/>
      </c>
      <c r="K224" s="114"/>
      <c r="L224" s="115" t="str">
        <f>IFERROR(VLOOKUP(D224,DB!A:I,9,0),"")</f>
        <v/>
      </c>
    </row>
  </sheetData>
  <dataValidations count="2">
    <dataValidation allowBlank="1" showInputMessage="1" showErrorMessage="1" sqref="E1" xr:uid="{380493DB-286A-4683-AF55-C78F04945A49}"/>
    <dataValidation type="list" allowBlank="1" showInputMessage="1" showErrorMessage="1" sqref="E3 E5 E7:E2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2025-10-08T11:57:03Z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