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37" documentId="13_ncr:1_{F6CB121F-512D-4AA6-A0C1-0FB36C537598}" xr6:coauthVersionLast="47" xr6:coauthVersionMax="47" xr10:uidLastSave="{19A04669-4E1F-4D80-9AA8-E27D998D5671}"/>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<sst xmlns="http://schemas.openxmlformats.org/spreadsheetml/2006/main" count="178590" uniqueCount="39079">
  <si>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</si>
  <si>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</si>
  <si>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</si>
  <si>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</si>
  <si>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</si>
  <si>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</si>
  <si>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</si>
  <si>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</si>
  <si>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</si>
  <si>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</si>
  <si>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</si>
  <si>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</si>
  <si>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</si>
  <si>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</si>
  <si>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</si>
  <si>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</si>
  <si>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</si>
  <si>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</si>
  <si>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</si>
  <si>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</si>
  <si>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</si>
  <si>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</si>
  <si>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</si>
  <si>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</si>
  <si>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</si>
  <si>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</si>
  <si>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</si>
  <si>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</si>
  <si>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</si>
  <si>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</si>
  <si>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</si>
  <si>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</si>
  <si>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</si>
  <si>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</si>
  <si>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</si>
  <si>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</si>
  <si>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</si>
  <si>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</si>
  <si>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</si>
  <si>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</si>
  <si>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</si>
  <si>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</si>
  <si>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</si>
  <si>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</si>
  <si>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</si>
  <si>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</si>
  <si>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</si>
  <si>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</si>
  <si>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</si>
  <si>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</si>
  <si>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</si>
  <si>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</si>
  <si>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</si>
  <si>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</si>
  <si>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</si>
  <si>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</si>
  <si>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</si>
  <si>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</si>
  <si>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</si>
  <si>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</si>
  <si>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</si>
  <si>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</si>
  <si>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</si>
  <si>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</si>
  <si>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</si>
  <si>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</si>
  <si>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</si>
  <si>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</si>
  <si>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</si>
  <si>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</si>
  <si>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</si>
  <si>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</si>
  <si>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</si>
  <si>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</si>
  <si>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</si>
  <si>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</si>
  <si>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</si>
  <si>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</si>
  <si>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</si>
  <si>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</si>
  <si>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</si>
  <si>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</si>
  <si>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</si>
  <si>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</si>
  <si>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</si>
  <si>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</si>
  <si>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</si>
  <si>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</si>
  <si>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</si>
  <si>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</si>
  <si>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</si>
  <si>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</si>
  <si>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</si>
  <si>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</si>
  <si>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</si>
  <si>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</si>
  <si>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</si>
  <si>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</si>
  <si>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</si>
  <si>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</si>
  <si>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</si>
  <si>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</si>
  <si>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</si>
  <si>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</si>
  <si>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</si>
  <si>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</si>
  <si>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</si>
  <si>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</si>
  <si>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</si>
  <si>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</si>
  <si>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</si>
  <si>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</si>
  <si>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</si>
  <si>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</si>
  <si>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</si>
  <si>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</si>
  <si>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</si>
  <si>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</si>
  <si>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</si>
  <si>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</si>
  <si>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</si>
  <si>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</si>
  <si>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</si>
  <si>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</si>
  <si>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</si>
  <si>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</si>
  <si>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</si>
  <si>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</si>
  <si>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</si>
  <si>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</si>
  <si>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</si>
  <si>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</si>
  <si>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</si>
  <si>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</si>
  <si>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</si>
  <si>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</si>
  <si>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</si>
  <si>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</si>
  <si>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</si>
  <si>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</si>
  <si>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</si>
  <si>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</si>
  <si>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</si>
  <si>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</si>
  <si>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</si>
  <si>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</si>
  <si>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</si>
  <si>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</si>
  <si>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</si>
  <si>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</si>
  <si>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</si>
  <si>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</si>
  <si>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</si>
  <si>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</si>
  <si>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</si>
  <si>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</si>
  <si>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</si>
  <si>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</si>
  <si>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</si>
  <si>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</si>
  <si>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</si>
  <si>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</si>
  <si>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</si>
  <si>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</si>
  <si>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</si>
  <si>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</si>
  <si>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</si>
  <si>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</si>
  <si>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</si>
  <si>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</si>
  <si>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</si>
  <si>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</si>
  <si>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</si>
  <si>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</si>
  <si>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</si>
  <si>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</si>
  <si>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</si>
  <si>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</si>
  <si>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</si>
  <si>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</si>
  <si>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</si>
  <si>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</si>
  <si>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</si>
  <si>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</si>
  <si>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</si>
  <si>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</si>
  <si>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</si>
  <si>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</si>
  <si>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</si>
  <si>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</si>
  <si>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</si>
  <si>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</si>
  <si>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</si>
  <si>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</si>
  <si>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</si>
  <si>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</si>
  <si>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</si>
  <si>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</si>
  <si>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</si>
  <si>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</si>
  <si>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</si>
  <si>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</si>
  <si>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</si>
  <si>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</si>
  <si>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</si>
  <si>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</si>
  <si>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</si>
  <si>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</si>
  <si>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</si>
  <si>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</si>
  <si>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</si>
  <si>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</si>
  <si>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</si>
  <si>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</si>
  <si>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</si>
  <si>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</si>
  <si>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</si>
  <si>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</si>
  <si>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</si>
  <si>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</si>
  <si>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</si>
  <si>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</si>
  <si>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</si>
  <si>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</si>
  <si>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</si>
  <si>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</si>
  <si>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</si>
  <si>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</si>
  <si>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</si>
  <si>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</si>
  <si>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</si>
  <si>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</si>
  <si>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</si>
  <si>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</si>
  <si>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</si>
  <si>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</si>
  <si>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</si>
  <si>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</si>
  <si>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</si>
  <si>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</si>
  <si>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</si>
  <si>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</si>
  <si>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</si>
  <si>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</si>
  <si>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</si>
  <si>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</si>
  <si>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</si>
  <si>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</si>
  <si>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</si>
  <si>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</si>
  <si>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</si>
  <si>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</si>
  <si>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</si>
  <si>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</si>
  <si>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</si>
  <si>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</si>
  <si>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</si>
  <si>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</si>
  <si>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</si>
  <si>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</si>
  <si>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</si>
  <si>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</si>
  <si>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</si>
  <si>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</si>
  <si>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</si>
  <si>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</si>
  <si>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</si>
  <si>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</si>
  <si>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</si>
  <si>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</si>
  <si>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</si>
  <si>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</si>
  <si>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</si>
  <si>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</si>
  <si>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</si>
  <si>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</si>
  <si>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</si>
  <si>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</si>
  <si>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</si>
  <si>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</si>
  <si>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</si>
  <si>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</si>
  <si>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</si>
  <si>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</si>
  <si>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</si>
  <si>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</si>
  <si>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</si>
  <si>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</si>
  <si>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</si>
  <si>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</si>
  <si>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</si>
  <si>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</si>
  <si>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</si>
  <si>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</si>
  <si>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</si>
  <si>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</si>
  <si>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</si>
  <si>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</si>
  <si>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</si>
  <si>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</si>
  <si>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</si>
  <si>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</si>
  <si>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</si>
  <si>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</si>
  <si>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</si>
  <si>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</si>
  <si>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</si>
  <si>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</si>
  <si>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</si>
  <si>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</si>
  <si>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</si>
  <si>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</si>
  <si>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</si>
  <si>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</si>
  <si>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</si>
  <si>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</si>
  <si>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</si>
  <si>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</si>
  <si>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</si>
  <si>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</si>
  <si>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</si>
  <si>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</si>
  <si>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</si>
  <si>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</si>
  <si>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</si>
  <si>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</si>
  <si>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</si>
  <si>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</si>
  <si>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</si>
  <si>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</si>
  <si>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</si>
  <si>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</si>
  <si>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</si>
  <si>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</si>
  <si>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</si>
  <si>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</si>
  <si>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</si>
  <si>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</si>
  <si>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</si>
  <si>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</si>
  <si>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</si>
  <si>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</si>
  <si>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</si>
  <si>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</si>
  <si>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</si>
  <si>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</si>
  <si>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</si>
  <si>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</si>
  <si>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</si>
  <si>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</si>
  <si>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</si>
  <si>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</si>
  <si>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</si>
  <si>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</si>
  <si>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</si>
  <si>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</si>
  <si>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</si>
  <si>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</si>
  <si>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</si>
  <si>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</si>
  <si>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</si>
  <si>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</si>
  <si>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</si>
  <si>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</si>
  <si>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</si>
  <si>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</si>
  <si>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</si>
  <si>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</si>
  <si>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</si>
  <si>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</si>
  <si>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</si>
  <si>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</si>
  <si>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</si>
  <si>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</si>
  <si>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</si>
  <si>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</si>
  <si>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</si>
  <si>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</si>
  <si>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</si>
  <si>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</si>
  <si>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</si>
  <si>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</si>
  <si>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</si>
  <si>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</si>
  <si>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</si>
  <si>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</si>
  <si>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</si>
  <si>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</si>
  <si>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</si>
  <si>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</si>
  <si>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</si>
  <si>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</si>
  <si>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</si>
  <si>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</si>
  <si>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</si>
  <si>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</si>
  <si>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</si>
  <si>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</si>
  <si>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</si>
  <si>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</si>
  <si>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</si>
  <si>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</si>
  <si>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</si>
  <si>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</si>
  <si>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</si>
  <si>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</si>
  <si>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</si>
  <si>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</si>
  <si>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</si>
  <si>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</si>
  <si>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</si>
  <si>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</si>
  <si>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</si>
  <si>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</si>
  <si>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</si>
  <si>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</si>
  <si>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</si>
  <si>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</si>
  <si>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</si>
  <si>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</si>
  <si>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</si>
  <si>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</si>
  <si>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</si>
  <si>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</si>
  <si>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</si>
  <si>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</si>
  <si>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</si>
  <si>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</si>
  <si>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</si>
  <si>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</si>
  <si>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</si>
  <si>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</si>
  <si>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</si>
  <si>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</si>
  <si>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</si>
  <si>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</si>
  <si>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</si>
  <si>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</si>
  <si>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</si>
  <si>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</si>
  <si>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</si>
  <si>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</si>
  <si>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</si>
  <si>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</si>
  <si>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</si>
  <si>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</si>
  <si>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</si>
  <si>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</si>
  <si>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</si>
  <si>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</si>
  <si>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</si>
  <si>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</si>
  <si>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</si>
  <si>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</si>
  <si>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</si>
  <si>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</si>
  <si>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</si>
  <si>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</si>
  <si>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</si>
  <si>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</si>
  <si>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</si>
  <si>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</si>
  <si>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</si>
  <si>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</si>
  <si>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</si>
  <si>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</si>
  <si>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</si>
  <si>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</si>
  <si>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</si>
  <si>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</si>
  <si>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</si>
  <si>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</si>
  <si>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</si>
  <si>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</si>
  <si>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</si>
  <si>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</si>
  <si>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</si>
  <si>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</si>
  <si>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</si>
  <si>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</si>
  <si>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</si>
  <si>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</si>
  <si>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</si>
  <si>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</si>
  <si>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</si>
  <si>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</si>
  <si>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</si>
  <si>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</si>
  <si>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</si>
  <si>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</si>
  <si>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</si>
  <si>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</si>
  <si>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</si>
  <si>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</si>
  <si>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</si>
  <si>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</si>
  <si>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</si>
  <si>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</si>
  <si>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</si>
  <si>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</si>
  <si>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</si>
  <si>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</si>
  <si>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</si>
  <si>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</si>
  <si>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</si>
  <si>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</si>
  <si>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</si>
  <si>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</si>
  <si>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</si>
  <si>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</si>
  <si>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</si>
  <si>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</si>
  <si>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</si>
  <si>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</si>
  <si>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</si>
  <si>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</si>
  <si>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</si>
  <si>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</si>
  <si>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</si>
  <si>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</si>
  <si>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</si>
  <si>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</si>
  <si>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</si>
  <si>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</si>
  <si>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</si>
  <si>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</si>
  <si>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</si>
  <si>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</si>
  <si>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</si>
  <si>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</si>
  <si>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</si>
  <si>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</si>
  <si>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</si>
  <si>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</si>
  <si>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</si>
  <si>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</si>
  <si>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</si>
  <si>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</si>
  <si>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</si>
  <si>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</si>
  <si>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</si>
  <si>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</si>
  <si>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</si>
  <si>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</si>
  <si>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</si>
  <si>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</si>
  <si>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</si>
  <si>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</si>
  <si>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</si>
  <si>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</si>
  <si>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</si>
  <si>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</si>
  <si>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</si>
  <si>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</si>
  <si>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</si>
  <si>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</si>
  <si>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</si>
  <si>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</si>
  <si>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</si>
  <si>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</si>
  <si>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</si>
  <si>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</si>
  <si>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</si>
  <si>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</si>
  <si>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</si>
  <si>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</si>
  <si>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</si>
  <si>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</si>
  <si>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</si>
  <si>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</si>
  <si>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</si>
  <si>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</si>
  <si>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</si>
  <si>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</si>
  <si>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</si>
  <si>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</si>
  <si>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</si>
  <si>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</si>
  <si>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</si>
  <si>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</si>
  <si>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</si>
  <si>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</si>
  <si>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</si>
  <si>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</si>
  <si>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</si>
  <si>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</si>
  <si>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</si>
  <si>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</si>
  <si>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</si>
  <si>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</si>
  <si>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</si>
  <si>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</si>
  <si>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</si>
  <si>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</si>
  <si>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</si>
  <si>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</si>
  <si>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</si>
  <si>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</si>
  <si>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</si>
  <si>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</si>
  <si>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</si>
  <si>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</si>
  <si>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</si>
  <si>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</si>
  <si>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</si>
  <si>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</si>
  <si>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</si>
  <si>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</si>
  <si>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</si>
  <si>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</si>
  <si>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</si>
  <si>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</si>
  <si>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</si>
  <si>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</si>
  <si>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</si>
  <si>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</si>
  <si>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</si>
  <si>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</si>
  <si>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</si>
  <si>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</si>
  <si>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</si>
  <si>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</si>
  <si>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</si>
  <si>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</si>
  <si>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</si>
  <si>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</si>
  <si>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</si>
  <si>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</si>
  <si>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</si>
  <si>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</si>
  <si>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</si>
  <si>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</si>
  <si>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</si>
  <si>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</si>
  <si>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</si>
  <si>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</si>
  <si>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</si>
  <si>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</si>
  <si>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</si>
  <si>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</si>
  <si>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</si>
  <si>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</si>
  <si>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</si>
  <si>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</si>
  <si>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</si>
  <si>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</si>
  <si>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</si>
  <si>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</si>
  <si>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</si>
  <si>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</si>
  <si>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</si>
  <si>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</si>
  <si>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</si>
  <si>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</si>
  <si>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</si>
  <si>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</si>
  <si>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</si>
  <si>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</si>
  <si>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</si>
  <si>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</si>
  <si>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</si>
  <si>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</si>
  <si>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</si>
  <si>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</si>
  <si>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</si>
  <si>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</si>
  <si>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</si>
  <si>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</si>
  <si>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</si>
  <si>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</si>
  <si>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</si>
  <si>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</si>
  <si>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</si>
  <si>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</si>
  <si>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</si>
  <si>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</si>
  <si>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</si>
  <si>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</si>
  <si>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</si>
  <si>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</si>
  <si>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</si>
  <si>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</si>
  <si>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</si>
  <si>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</si>
  <si>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</si>
  <si>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</si>
  <si>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</si>
  <si>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</si>
  <si>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</si>
  <si>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</si>
  <si>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</si>
  <si>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</si>
  <si>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</si>
  <si>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</si>
  <si>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</si>
  <si>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</si>
  <si>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</si>
  <si>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</si>
  <si>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</si>
  <si>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</si>
  <si>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</si>
  <si>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</si>
  <si>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</si>
  <si>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</si>
  <si>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</si>
  <si>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</si>
  <si>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</si>
  <si>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</si>
  <si>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</si>
  <si>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</si>
  <si>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</si>
  <si>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</si>
  <si>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</si>
  <si>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</si>
  <si>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</si>
  <si>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</si>
  <si>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</si>
  <si>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</si>
  <si>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</si>
  <si>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</si>
  <si>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</si>
  <si>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</si>
  <si>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</si>
  <si>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</si>
  <si>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</si>
  <si>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</si>
  <si>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</si>
  <si>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</si>
  <si>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</si>
  <si>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</si>
  <si>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</si>
  <si>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</si>
  <si>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</si>
  <si>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</si>
  <si>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</si>
  <si>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</si>
  <si>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</si>
  <si>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</si>
  <si>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</si>
  <si>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</si>
  <si>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</si>
  <si>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</si>
  <si>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</si>
  <si>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</si>
  <si>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</si>
  <si>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</si>
  <si>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</si>
  <si>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</si>
  <si>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</si>
  <si>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</si>
  <si>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</si>
  <si>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</si>
  <si>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</si>
  <si>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</si>
  <si>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</si>
  <si>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</si>
  <si>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</si>
  <si>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</si>
  <si>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</si>
  <si>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</si>
  <si>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</si>
  <si>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</si>
  <si>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</si>
  <si>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</si>
  <si>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</si>
  <si>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</si>
  <si>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</si>
  <si>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</si>
  <si>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</si>
  <si>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</si>
  <si>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</si>
  <si>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</si>
  <si>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</si>
  <si>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</si>
  <si>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</si>
  <si>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</si>
  <si>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</si>
  <si>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</si>
  <si>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</si>
  <si>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</si>
  <si>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</si>
  <si>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</si>
  <si>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</si>
  <si>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</si>
  <si>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</si>
  <si>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</si>
  <si>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</si>
  <si>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</si>
  <si>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</si>
  <si>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</si>
  <si>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</si>
  <si>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</si>
  <si>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</si>
  <si>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</si>
  <si>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</si>
  <si>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</si>
  <si>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</si>
  <si>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</si>
  <si>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</si>
  <si>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</si>
  <si>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</si>
  <si>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</si>
  <si>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</si>
  <si>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</si>
  <si>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</si>
  <si>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</si>
  <si>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</si>
  <si>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</si>
  <si>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</si>
  <si>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</si>
  <si>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</si>
  <si>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</si>
  <si>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</si>
  <si>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</si>
  <si>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</si>
  <si>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</si>
  <si>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</si>
  <si>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</si>
  <si>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</si>
  <si>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</si>
  <si>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</si>
  <si>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</si>
  <si>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</si>
  <si>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</si>
  <si>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</si>
  <si>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</si>
  <si>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</si>
  <si>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</si>
  <si>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</si>
  <si>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</si>
  <si>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</si>
  <si>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</si>
  <si>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</si>
  <si>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</si>
  <si>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</si>
  <si>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</si>
  <si>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</si>
  <si>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</si>
  <si>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</si>
  <si>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</si>
  <si>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</si>
  <si>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</si>
  <si>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</si>
  <si>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</si>
  <si>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</si>
  <si>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</si>
  <si>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</si>
  <si>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</si>
  <si>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</si>
  <si>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</si>
  <si>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</si>
  <si>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</si>
  <si>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</si>
  <si>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</si>
  <si>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</si>
  <si>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</si>
  <si>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</si>
  <si>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</si>
  <si>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</si>
  <si>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</si>
  <si>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</si>
  <si>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</si>
  <si>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</si>
  <si>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</si>
  <si>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</si>
  <si>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</si>
  <si>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</si>
  <si>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</si>
  <si>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</si>
  <si>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</si>
  <si>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</si>
  <si>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</si>
  <si>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</si>
  <si>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</si>
  <si>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</si>
  <si>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</si>
  <si>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</si>
  <si>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</si>
  <si>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</si>
  <si>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</si>
  <si>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</si>
  <si>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</si>
  <si>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</si>
  <si>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</si>
  <si>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</si>
  <si>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</si>
  <si>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</si>
  <si>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</si>
  <si>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</si>
  <si>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</si>
  <si>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</si>
  <si>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</si>
  <si>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</si>
  <si>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</si>
  <si>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</si>
  <si>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</si>
  <si>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</si>
  <si>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</si>
  <si>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</si>
  <si>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</si>
  <si>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</si>
  <si>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</si>
  <si>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</si>
  <si>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</si>
  <si>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</si>
  <si>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</si>
  <si>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</si>
  <si>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</si>
  <si>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</si>
  <si>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</si>
  <si>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</si>
  <si>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</si>
  <si>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</si>
  <si>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</si>
  <si>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</si>
  <si>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</si>
  <si>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</si>
  <si>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</si>
  <si>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</si>
  <si>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</si>
  <si>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</si>
  <si>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</si>
  <si>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</si>
  <si>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</si>
  <si>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</si>
  <si>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</si>
  <si>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</si>
  <si>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</si>
  <si>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</si>
  <si>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</si>
  <si>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</si>
  <si>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</si>
  <si>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</si>
  <si>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</si>
  <si>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</si>
  <si>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</si>
  <si>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</si>
  <si>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</si>
  <si>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</si>
  <si>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</si>
  <si>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</si>
  <si>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</si>
  <si>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</si>
  <si>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</si>
  <si>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</si>
  <si>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</si>
  <si>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</si>
  <si>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</si>
  <si>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</si>
  <si>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</si>
  <si>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</si>
  <si>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</si>
  <si>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</si>
  <si>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</si>
  <si>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</si>
  <si>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</si>
  <si>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</si>
  <si>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</si>
  <si>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</si>
  <si>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</si>
  <si>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</si>
  <si>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</si>
  <si>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</si>
  <si>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</si>
  <si>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</si>
  <si>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</si>
  <si>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</si>
  <si>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</si>
  <si>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</si>
  <si>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</si>
  <si>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</si>
  <si>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</si>
  <si>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</si>
  <si>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</si>
  <si>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</si>
  <si>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</si>
  <si>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</si>
  <si>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</si>
  <si>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</si>
  <si>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</si>
  <si>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</si>
  <si>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</si>
  <si>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</si>
  <si>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</si>
  <si>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</si>
  <si>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</si>
  <si>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</si>
  <si>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</si>
  <si>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</si>
  <si>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</si>
  <si>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</si>
  <si>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</si>
  <si>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</si>
  <si>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</si>
  <si>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</si>
  <si>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</si>
  <si>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</si>
  <si>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</si>
  <si>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</si>
  <si>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</si>
  <si>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</si>
  <si>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</si>
  <si>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</si>
  <si>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</si>
  <si>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</si>
  <si>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</si>
  <si>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</si>
  <si>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</si>
  <si>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</si>
  <si>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</si>
  <si>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</si>
  <si>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</si>
  <si>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</si>
  <si>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</si>
  <si>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</si>
  <si>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</si>
  <si>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</si>
  <si>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</si>
  <si>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</si>
  <si>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</si>
  <si>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</si>
  <si>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</si>
  <si>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</si>
  <si>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</si>
  <si>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</si>
  <si>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</si>
  <si>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</si>
  <si>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</si>
  <si>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</si>
  <si>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</si>
  <si>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</si>
  <si>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</si>
  <si>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</si>
  <si>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</si>
  <si>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</si>
  <si>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</si>
  <si>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</si>
  <si>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</si>
  <si>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</si>
  <si>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</si>
  <si>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</si>
  <si>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</si>
  <si>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</si>
  <si>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</si>
  <si>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</si>
  <si>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</si>
  <si>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</si>
  <si>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</si>
  <si>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</si>
  <si>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</si>
  <si>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</si>
  <si>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</si>
  <si>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</si>
  <si>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</si>
  <si>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</si>
  <si>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</si>
  <si>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</si>
  <si>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</si>
  <si>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</si>
  <si>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</si>
  <si>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</si>
  <si>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</si>
  <si>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</si>
  <si>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</si>
  <si>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</si>
  <si>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</si>
  <si>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</si>
  <si>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</si>
  <si>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</si>
  <si>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</si>
  <si>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</si>
  <si>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</si>
  <si>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</si>
  <si>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</si>
  <si>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</si>
  <si>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</si>
  <si>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</si>
  <si>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</si>
  <si>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</si>
  <si>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</si>
  <si>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</si>
  <si>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</si>
  <si>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</si>
  <si>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</si>
  <si>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</si>
  <si>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</si>
  <si>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</si>
  <si>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</si>
  <si>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</si>
  <si>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</si>
  <si>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</si>
  <si>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</si>
  <si>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</si>
  <si>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</si>
  <si>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</si>
  <si>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</si>
  <si>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</si>
  <si>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</si>
  <si>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</si>
  <si>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</si>
  <si>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</si>
  <si>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</si>
  <si>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</si>
  <si>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</si>
  <si>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</si>
  <si>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</si>
  <si>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</si>
  <si>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</si>
  <si>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</si>
  <si>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</si>
  <si>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</si>
  <si>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</si>
  <si>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</si>
  <si>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</si>
  <si>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</si>
  <si>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</si>
  <si>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</si>
  <si>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</si>
  <si>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</si>
  <si>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</si>
  <si>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</si>
  <si>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</si>
  <si>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</si>
  <si>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</si>
  <si>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</si>
  <si>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</si>
  <si>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</si>
  <si>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</si>
  <si>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</si>
  <si>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</si>
  <si>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</si>
  <si>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</si>
  <si>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</si>
  <si>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</si>
  <si>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</si>
  <si>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</si>
  <si>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</si>
  <si>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</si>
  <si>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</si>
  <si>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</si>
  <si>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</si>
  <si>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</si>
  <si>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</si>
  <si>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</si>
  <si>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</si>
  <si>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</si>
  <si>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</si>
  <si>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</si>
  <si>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</si>
  <si>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</si>
  <si>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</si>
  <si>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</si>
  <si>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</si>
  <si>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</si>
  <si>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</si>
  <si>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</si>
  <si>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</si>
  <si>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</si>
  <si>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</si>
  <si>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</si>
  <si>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</si>
  <si>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</si>
  <si>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</si>
  <si>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</si>
  <si>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</si>
  <si>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</si>
  <si>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</si>
  <si>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</si>
  <si>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</si>
  <si>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</si>
  <si>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</si>
  <si>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</si>
  <si>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</si>
  <si>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</si>
  <si>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</si>
  <si>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</si>
  <si>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</si>
  <si>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</si>
  <si>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</si>
  <si>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</si>
  <si>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</si>
  <si>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</si>
  <si>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</si>
  <si>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</si>
  <si>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</si>
  <si>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</si>
  <si>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</si>
  <si>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</si>
  <si>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</si>
  <si>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</si>
  <si>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</si>
  <si>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</si>
  <si>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</si>
  <si>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</si>
  <si>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</si>
  <si>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</si>
  <si>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</si>
  <si>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</si>
  <si>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</si>
  <si>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</si>
  <si>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</si>
  <si>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</si>
  <si>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</si>
  <si>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</si>
  <si>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</si>
  <si>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</si>
  <si>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</si>
  <si>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</si>
  <si>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</si>
  <si>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</si>
  <si>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</si>
  <si>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</si>
  <si>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</si>
  <si>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</si>
  <si>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</si>
  <si>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</si>
  <si>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</si>
  <si>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</si>
  <si>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</si>
  <si>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</si>
  <si>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</si>
  <si>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</si>
  <si>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</si>
  <si>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</si>
  <si>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</si>
  <si>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</si>
  <si>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</si>
  <si>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</si>
  <si>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</si>
  <si>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</si>
  <si>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</si>
  <si>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</si>
  <si>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</si>
  <si>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</si>
  <si>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</si>
  <si>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</si>
  <si>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</si>
  <si>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</si>
  <si>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</si>
  <si>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</si>
  <si>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</si>
  <si>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</si>
  <si>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</si>
  <si>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</si>
  <si>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</si>
  <si>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</si>
  <si>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</si>
  <si>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</si>
  <si>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</si>
  <si>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</si>
  <si>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</si>
  <si>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</si>
  <si>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</si>
  <si>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</si>
  <si>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</si>
  <si>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</si>
  <si>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</si>
  <si>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</si>
  <si>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</si>
  <si>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</si>
  <si>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</si>
  <si>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</si>
  <si>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</si>
  <si>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</si>
  <si>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</si>
  <si>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</si>
  <si>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</si>
  <si>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</si>
  <si>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</si>
  <si>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</si>
  <si>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</si>
  <si>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</si>
  <si>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</si>
  <si>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</si>
  <si>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</si>
  <si>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</si>
  <si>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</si>
  <si>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</si>
  <si>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</si>
  <si>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</si>
  <si>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</si>
  <si>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</si>
  <si>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</si>
  <si>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</si>
  <si>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</si>
  <si>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</si>
  <si>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</si>
  <si>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</si>
  <si>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</si>
  <si>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</si>
  <si>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</si>
  <si>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</si>
  <si>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</si>
  <si>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</si>
  <si>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</si>
  <si>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</si>
  <si>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</si>
  <si>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</si>
  <si>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</si>
  <si>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</si>
  <si>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</si>
  <si>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</si>
  <si>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</si>
  <si>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</si>
  <si>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</si>
  <si>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</si>
  <si>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</si>
  <si>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</si>
  <si>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</si>
  <si>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</si>
  <si>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</si>
  <si>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</si>
  <si>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</si>
  <si>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</si>
  <si>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</si>
  <si>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</si>
  <si>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</si>
  <si>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</si>
  <si>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</si>
  <si>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</si>
  <si>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</si>
  <si>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</si>
  <si>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</si>
  <si>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</si>
  <si>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</si>
  <si>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</si>
  <si>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</si>
  <si>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</si>
  <si>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</si>
  <si>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</si>
  <si>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</si>
  <si>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</si>
  <si>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</si>
  <si>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</si>
  <si>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</si>
  <si>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</si>
  <si>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</si>
  <si>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</si>
  <si>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</si>
  <si>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</si>
  <si>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</si>
  <si>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</si>
  <si>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</si>
  <si>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</si>
  <si>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</si>
  <si>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</si>
  <si>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</si>
  <si>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</si>
  <si>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</si>
  <si>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</si>
  <si>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</si>
  <si>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</si>
  <si>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</si>
  <si>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</si>
  <si>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</si>
  <si>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</si>
  <si>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</si>
  <si>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</si>
  <si>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</si>
  <si>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</si>
  <si>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</si>
  <si>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</si>
  <si>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</si>
  <si>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</si>
  <si>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</si>
  <si>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</si>
  <si>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</si>
  <si>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</si>
  <si>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</si>
  <si>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</si>
  <si>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</si>
  <si>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</si>
  <si>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</si>
  <si>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</si>
  <si>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</si>
  <si>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</si>
  <si>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</si>
  <si>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</si>
  <si>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</si>
  <si>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</si>
  <si>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</si>
  <si>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</si>
  <si>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</si>
  <si>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</si>
  <si>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</si>
  <si>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</si>
  <si>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</si>
  <si>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</si>
  <si>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</si>
  <si>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</si>
  <si>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</si>
  <si>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</si>
  <si>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</si>
  <si>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</si>
  <si>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</si>
  <si>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</si>
  <si>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</si>
  <si>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</si>
  <si>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</si>
  <si>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</si>
  <si>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</si>
  <si>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</si>
  <si>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</si>
  <si>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</si>
  <si>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</si>
  <si>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</si>
  <si>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</si>
  <si>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</si>
  <si>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</si>
  <si>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</si>
  <si>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</si>
  <si>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</si>
  <si>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</si>
  <si>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</si>
  <si>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</si>
  <si>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</si>
  <si>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</si>
  <si>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</si>
  <si>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</si>
  <si>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</si>
  <si>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</si>
  <si>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</si>
  <si>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</si>
  <si>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</si>
  <si>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</si>
  <si>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</si>
  <si>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</si>
  <si>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</si>
  <si>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</si>
  <si>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</si>
  <si>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</si>
  <si>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</si>
  <si>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</si>
  <si>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</si>
  <si>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</si>
  <si>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</si>
  <si>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</si>
  <si>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</si>
  <si>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</si>
  <si>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</si>
  <si>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</si>
  <si>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</si>
  <si>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</si>
  <si>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</si>
  <si>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</si>
  <si>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</si>
  <si>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</si>
  <si>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</si>
  <si>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</si>
  <si>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</si>
  <si>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</si>
  <si>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</si>
  <si>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</si>
  <si>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</si>
  <si>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</si>
  <si>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</si>
  <si>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</si>
  <si>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</si>
  <si>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</si>
  <si>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</si>
  <si>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</si>
  <si>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</si>
  <si>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</si>
  <si>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</si>
  <si>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</si>
  <si>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</si>
  <si>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</si>
  <si>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</si>
  <si>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</si>
  <si>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</si>
  <si>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</si>
  <si>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</si>
  <si>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</si>
  <si>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</si>
  <si>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</si>
  <si>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</si>
  <si>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</si>
  <si>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</si>
  <si>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</si>
  <si>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</si>
  <si>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</si>
  <si>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</si>
  <si>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</si>
  <si>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</si>
  <si>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</si>
  <si>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</si>
  <si>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</si>
  <si>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</si>
  <si>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</si>
  <si>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</si>
  <si>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</si>
  <si>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</si>
  <si>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</si>
  <si>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</si>
  <si>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</si>
  <si>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</si>
  <si>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</si>
  <si>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</si>
  <si>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</si>
  <si>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</si>
  <si>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</si>
  <si>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</si>
  <si>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</si>
  <si>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</si>
  <si>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</si>
  <si>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</si>
  <si>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</si>
  <si>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</si>
  <si>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</si>
  <si>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</si>
  <si>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</si>
  <si>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</si>
  <si>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</si>
  <si>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</si>
  <si>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</si>
  <si>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</si>
  <si>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</si>
  <si>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</si>
  <si>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</si>
  <si>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</si>
  <si>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</si>
  <si>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</si>
  <si>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</si>
  <si>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</si>
  <si>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</si>
  <si>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</si>
  <si>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</si>
  <si>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</si>
  <si>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</si>
  <si>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</si>
  <si>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</si>
  <si>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</si>
  <si>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</si>
  <si>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</si>
  <si>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</si>
  <si>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</si>
  <si>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</si>
  <si>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</si>
  <si>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</si>
  <si>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</si>
  <si>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</si>
  <si>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</si>
  <si>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</si>
  <si>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</si>
  <si>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</si>
  <si>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</si>
  <si>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</si>
  <si>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</si>
  <si>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</si>
  <si>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</si>
  <si>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</si>
  <si>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</si>
  <si>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</si>
  <si>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</si>
  <si>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</si>
  <si>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</si>
  <si>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</si>
  <si>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</si>
  <si>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</si>
  <si>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</si>
  <si>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</si>
  <si>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</si>
  <si>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</si>
  <si>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</si>
  <si>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</si>
  <si>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</si>
  <si>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</si>
  <si>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</si>
  <si>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</si>
  <si>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</si>
  <si>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</si>
  <si>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</si>
  <si>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</si>
  <si>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</si>
  <si>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</si>
  <si>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</si>
  <si>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</si>
  <si>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</si>
  <si>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</si>
  <si>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</si>
  <si>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</si>
  <si>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</si>
  <si>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</si>
  <si>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</si>
  <si>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</si>
  <si>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</si>
  <si>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</si>
  <si>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</si>
  <si>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</si>
  <si>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</si>
  <si>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</si>
  <si>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</si>
  <si>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</si>
  <si>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</si>
  <si>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</si>
  <si>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</si>
  <si>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</si>
  <si>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</si>
  <si>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</si>
  <si>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</si>
  <si>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</si>
  <si>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</si>
  <si>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</si>
  <si>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</si>
  <si>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</si>
  <si>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</si>
  <si>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</si>
  <si>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</si>
  <si>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</si>
  <si>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</si>
  <si>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</si>
  <si>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</si>
  <si>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</si>
  <si>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</si>
  <si>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</si>
  <si>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</si>
  <si>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</si>
  <si>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</si>
  <si>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</si>
  <si>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</si>
  <si>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</si>
  <si>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</si>
  <si>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</si>
  <si>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</si>
  <si>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</si>
  <si>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</si>
  <si>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</si>
  <si>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</si>
  <si>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</si>
  <si>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</si>
  <si>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</si>
  <si>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</si>
  <si>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</si>
  <si>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</si>
  <si>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</si>
  <si>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</si>
  <si>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</si>
  <si>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</si>
  <si>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</si>
  <si>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</si>
  <si>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</si>
  <si>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</si>
  <si>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</si>
  <si>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</si>
  <si>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</si>
  <si>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</si>
  <si>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</si>
  <si>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</si>
  <si>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</si>
  <si>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</si>
  <si>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</si>
  <si>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</si>
  <si>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</si>
  <si>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</si>
  <si>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</si>
  <si>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</si>
  <si>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</si>
  <si>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</si>
  <si>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</si>
  <si>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</si>
  <si>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</si>
  <si>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</si>
  <si>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</si>
  <si>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</si>
  <si>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</si>
  <si>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</si>
  <si>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</si>
  <si>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</si>
  <si>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</si>
  <si>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</si>
  <si>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</si>
  <si>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</si>
  <si>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</si>
  <si>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</si>
  <si>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</si>
  <si>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</si>
  <si>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</si>
  <si>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</si>
  <si>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</si>
  <si>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</si>
  <si>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</si>
  <si>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</si>
  <si>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</si>
  <si>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</si>
  <si>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</si>
  <si>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</si>
  <si>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</si>
  <si>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</si>
  <si>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</si>
  <si>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</si>
  <si>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</si>
  <si>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</si>
  <si>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</si>
  <si>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</si>
  <si>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</si>
  <si>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</si>
  <si>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</si>
  <si>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</si>
  <si>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</si>
  <si>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</si>
  <si>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</si>
  <si>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</si>
  <si>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</si>
  <si>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</si>
  <si>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</si>
  <si>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</si>
  <si>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</si>
  <si>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</si>
  <si>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</si>
  <si>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</si>
  <si>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</si>
  <si>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</si>
  <si>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</si>
  <si>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</si>
  <si>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</si>
  <si>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</si>
  <si>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</si>
  <si>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</si>
  <si>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</si>
  <si>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</si>
  <si>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</si>
  <si>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</si>
  <si>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</si>
  <si>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</si>
  <si>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</si>
  <si>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</si>
  <si>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</si>
  <si>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</si>
  <si>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</si>
  <si>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</si>
  <si>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</si>
  <si>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</si>
  <si>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</si>
  <si>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</si>
  <si>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</si>
  <si>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</si>
  <si>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</si>
  <si>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</si>
  <si>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</si>
  <si>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</si>
  <si>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</si>
  <si>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</si>
  <si>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</si>
  <si>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</si>
  <si>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</si>
  <si>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</si>
  <si>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</si>
  <si>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</si>
  <si>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</si>
  <si>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</si>
  <si>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</si>
  <si>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</si>
  <si>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</si>
  <si>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</si>
  <si>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</si>
  <si>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</si>
  <si>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</si>
  <si>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</si>
  <si>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</si>
  <si>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</si>
  <si>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</si>
  <si>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</si>
  <si>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</si>
  <si>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</si>
  <si>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</si>
  <si>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</si>
  <si>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</si>
  <si>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</si>
  <si>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</si>
  <si>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</si>
  <si>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</si>
  <si>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</si>
  <si>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</si>
  <si>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</si>
  <si>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</si>
  <si>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</si>
  <si>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</si>
  <si>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</si>
  <si>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</si>
  <si>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</si>
  <si>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</si>
  <si>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</si>
  <si>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</si>
  <si>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</si>
  <si>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</si>
  <si>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</si>
  <si>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</si>
  <si>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</si>
  <si>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</si>
  <si>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</si>
  <si>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</si>
  <si>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</si>
  <si>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</si>
  <si>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</si>
  <si>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</si>
  <si>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</si>
  <si>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</si>
  <si>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</si>
  <si>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</si>
  <si>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</si>
  <si>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</si>
  <si>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</si>
  <si>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</si>
  <si>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</si>
  <si>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</si>
  <si>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</si>
  <si>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</si>
  <si>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</si>
  <si>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</si>
  <si>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</si>
  <si>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</si>
  <si>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</si>
  <si>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</si>
  <si>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</si>
  <si>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</si>
  <si>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</si>
  <si>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</si>
  <si>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</si>
  <si>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</si>
  <si>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</si>
  <si>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</si>
  <si>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</si>
  <si>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</si>
  <si>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</si>
  <si>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</si>
  <si>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</si>
  <si>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</si>
  <si>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</si>
  <si>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</si>
  <si>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</si>
  <si>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</si>
  <si>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</si>
  <si>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</si>
  <si>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</si>
  <si>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</si>
  <si>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</si>
  <si>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</si>
  <si>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</si>
  <si>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</si>
  <si>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</si>
  <si>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</si>
  <si>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</si>
  <si>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</si>
  <si>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</si>
  <si>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</si>
  <si>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</si>
  <si>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</si>
  <si>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</si>
  <si>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</si>
  <si>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</si>
  <si>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</si>
  <si>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</si>
  <si>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</si>
  <si>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</si>
  <si>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</si>
  <si>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</si>
  <si>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</si>
  <si>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</si>
  <si>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</si>
  <si>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</si>
  <si>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</si>
  <si>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</si>
  <si>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</si>
  <si>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</si>
  <si>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</si>
  <si>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</si>
  <si>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</si>
  <si>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</si>
  <si>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</si>
  <si>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</si>
  <si>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</si>
  <si>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</si>
  <si>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</si>
  <si>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</si>
  <si>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</si>
  <si>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</si>
  <si>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</si>
  <si>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</si>
  <si>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</si>
  <si>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</si>
  <si>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</si>
  <si>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</si>
  <si>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</si>
  <si>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</si>
  <si>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</si>
  <si>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</si>
  <si>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</si>
  <si>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</si>
  <si>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</si>
  <si>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</si>
  <si>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</si>
  <si>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</si>
  <si>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</si>
  <si>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</si>
  <si>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</si>
  <si>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</si>
  <si>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</si>
  <si>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</si>
  <si>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</si>
  <si>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</si>
  <si>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</si>
  <si>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</si>
  <si>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</si>
  <si>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</si>
  <si>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</si>
  <si>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</si>
  <si>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</si>
  <si>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</si>
  <si>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</si>
  <si>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</si>
  <si>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</si>
  <si>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</si>
  <si>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</si>
  <si>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</si>
  <si>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</si>
  <si>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</si>
  <si>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</si>
  <si>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</si>
  <si>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</si>
  <si>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</si>
  <si>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</si>
  <si>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</si>
  <si>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</si>
  <si>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</si>
  <si>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</si>
  <si>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</si>
  <si>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</si>
  <si>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</si>
  <si>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</si>
  <si>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</si>
  <si>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</si>
  <si>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</si>
  <si>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</si>
  <si>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</si>
  <si>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</si>
  <si>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</si>
  <si>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</si>
  <si>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</si>
  <si>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</si>
  <si>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</si>
  <si>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</si>
  <si>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</si>
  <si>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</si>
  <si>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</si>
  <si>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</si>
  <si>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</si>
  <si>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</si>
  <si>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</si>
  <si>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</si>
  <si>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</si>
  <si>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</si>
  <si>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</si>
  <si>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</si>
  <si>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</si>
  <si>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</si>
  <si>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</si>
  <si>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</si>
  <si>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</si>
  <si>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</si>
  <si>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</si>
  <si>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</si>
  <si>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</si>
  <si>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</si>
  <si>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</si>
  <si>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</si>
  <si>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</si>
  <si>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</si>
  <si>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</si>
  <si>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</si>
  <si>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</si>
  <si>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</si>
  <si>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</si>
  <si>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</si>
  <si>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</si>
  <si>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</si>
  <si>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</si>
  <si>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</si>
  <si>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</si>
  <si>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</si>
  <si>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</si>
  <si>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</si>
  <si>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</si>
  <si>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</si>
  <si>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</si>
  <si>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</si>
  <si>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</si>
  <si>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</si>
  <si>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</si>
  <si>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</si>
  <si>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</si>
  <si>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</si>
  <si>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</si>
  <si>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</si>
  <si>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</si>
  <si>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</si>
  <si>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</si>
  <si>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</si>
  <si>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</si>
  <si>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</si>
  <si>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</si>
  <si>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</si>
  <si>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</si>
  <si>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</si>
  <si>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</si>
  <si>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</si>
  <si>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</si>
  <si>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</si>
  <si>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</si>
  <si>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</si>
  <si>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</si>
  <si>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</si>
  <si>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</si>
  <si>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</si>
  <si>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</si>
  <si>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</si>
  <si>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</si>
  <si>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</si>
  <si>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</si>
  <si>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</si>
  <si>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</si>
  <si>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</si>
  <si>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</si>
  <si>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</si>
  <si>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</si>
  <si>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</si>
  <si>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</si>
  <si>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</si>
  <si>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</si>
  <si>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</si>
  <si>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</si>
  <si>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</si>
  <si>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</si>
  <si>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</si>
  <si>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</si>
  <si>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</si>
  <si>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</si>
  <si>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</si>
  <si>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</si>
  <si>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</si>
  <si>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</si>
  <si>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</si>
  <si>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</si>
  <si>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</si>
  <si>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</si>
  <si>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</si>
  <si>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</si>
  <si>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</si>
  <si>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</si>
  <si>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</si>
  <si>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</si>
  <si>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</si>
  <si>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</si>
  <si>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</si>
  <si>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</si>
  <si>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</si>
  <si>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</si>
  <si>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</si>
  <si>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</si>
  <si>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</si>
  <si>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</si>
  <si>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</si>
  <si>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</si>
  <si>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</si>
  <si>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</si>
  <si>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</si>
  <si>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</si>
  <si>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</si>
  <si>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</si>
  <si>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</si>
  <si>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</si>
  <si>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</si>
  <si>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</si>
  <si>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</si>
  <si>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</si>
  <si>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</si>
  <si>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</si>
  <si>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</si>
  <si>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</si>
  <si>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</si>
  <si>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</si>
  <si>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</si>
  <si>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</si>
  <si>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</si>
  <si>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</si>
  <si>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</si>
  <si>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</si>
  <si>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</si>
  <si>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</si>
  <si>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</si>
  <si>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</si>
  <si>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</si>
  <si>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</si>
  <si>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</si>
  <si>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</si>
  <si>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</si>
  <si>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</si>
  <si>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</si>
  <si>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</si>
  <si>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</si>
  <si>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</si>
  <si>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</si>
  <si>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</si>
  <si>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</si>
  <si>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</si>
  <si>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</si>
  <si>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</si>
  <si>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</si>
  <si>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</si>
  <si>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</si>
  <si>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</si>
  <si>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</si>
  <si>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</si>
  <si>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</si>
  <si>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</si>
  <si>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</si>
  <si>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</si>
  <si>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</si>
  <si>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</si>
  <si>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</si>
  <si>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</si>
  <si>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</si>
  <si>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</si>
  <si>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</si>
  <si>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</si>
  <si>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</si>
  <si>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</si>
  <si>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</si>
  <si>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</si>
  <si>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</si>
  <si>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</si>
  <si>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</si>
  <si>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</si>
  <si>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</si>
  <si>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</si>
  <si>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</si>
  <si>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</si>
  <si>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</si>
  <si>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</si>
  <si>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</si>
  <si>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</si>
  <si>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</si>
  <si>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</si>
  <si>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</si>
  <si>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</si>
  <si>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</si>
  <si>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</si>
  <si>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</si>
  <si>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</si>
  <si>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</si>
  <si>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</si>
  <si>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</si>
  <si>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</si>
  <si>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</si>
  <si>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</si>
  <si>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</si>
  <si>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</si>
  <si>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</si>
  <si>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</si>
  <si>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</si>
  <si>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</si>
  <si>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</si>
  <si>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</si>
  <si>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</si>
  <si>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</si>
  <si>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</si>
  <si>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</si>
  <si>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</si>
  <si>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</si>
  <si>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</si>
  <si>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</si>
  <si>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</si>
  <si>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</si>
  <si>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</si>
  <si>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</si>
  <si>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</si>
  <si>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</si>
  <si>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</si>
  <si>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</si>
  <si>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</si>
  <si>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</si>
  <si>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</si>
  <si>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</si>
  <si>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</si>
  <si>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</si>
  <si>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</si>
  <si>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</si>
  <si>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</si>
  <si>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</si>
  <si>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</si>
  <si>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</si>
  <si>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</si>
  <si>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</si>
  <si>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</si>
  <si>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</si>
  <si>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</si>
  <si>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</si>
  <si>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</si>
  <si>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</si>
  <si>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</si>
  <si>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</si>
  <si>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</si>
  <si>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</si>
  <si>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</si>
  <si>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</si>
  <si>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</si>
  <si>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</si>
  <si>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</si>
  <si>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</si>
  <si>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</si>
  <si>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</si>
  <si>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</si>
  <si>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</si>
  <si>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</si>
  <si>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</si>
  <si>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</si>
  <si>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</si>
  <si>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</si>
  <si>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</si>
  <si>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</si>
  <si>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</si>
  <si>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</si>
  <si>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</si>
  <si>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</si>
  <si>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</si>
  <si>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</si>
  <si>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</si>
  <si>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</si>
  <si>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</si>
  <si>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</si>
  <si>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</si>
  <si>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</si>
  <si>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</si>
  <si>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</si>
  <si>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</si>
  <si>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</si>
  <si>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</si>
  <si>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</si>
  <si>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</si>
  <si>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</si>
  <si>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</si>
  <si>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</si>
  <si>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</si>
  <si>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</si>
  <si>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</si>
  <si>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</si>
  <si>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</si>
  <si>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</si>
  <si>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</si>
  <si>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</si>
  <si>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</si>
  <si>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</si>
  <si>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</si>
  <si>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</si>
  <si>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</si>
  <si>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</si>
  <si>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</si>
  <si>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</si>
  <si>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</si>
  <si>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</si>
  <si>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</si>
  <si>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</si>
  <si>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</si>
  <si>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</si>
  <si>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</si>
  <si>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</si>
  <si>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</si>
  <si>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</si>
  <si>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</si>
  <si>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</si>
  <si>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</si>
  <si>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</si>
  <si>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</si>
  <si>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</si>
  <si>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</si>
  <si>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</si>
  <si>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</si>
  <si>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</si>
  <si>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</si>
  <si>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</si>
  <si>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</si>
  <si>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</si>
  <si>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</si>
  <si>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</si>
  <si>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</si>
  <si>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</si>
  <si>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</si>
  <si>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</si>
  <si>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</si>
  <si>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</si>
  <si>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</si>
  <si>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</si>
  <si>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</si>
  <si>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</si>
  <si>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</si>
  <si>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</si>
  <si>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</si>
  <si>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</si>
  <si>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</si>
  <si>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</si>
  <si>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</si>
  <si>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</si>
  <si>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</si>
  <si>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</si>
  <si>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</si>
  <si>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</si>
  <si>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</si>
  <si>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</si>
  <si>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</si>
  <si>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</si>
  <si>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</si>
  <si>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</si>
  <si>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</si>
  <si>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</si>
  <si>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</si>
  <si>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</si>
  <si>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</si>
  <si>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</si>
  <si>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</si>
  <si>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</si>
  <si>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</si>
  <si>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</si>
  <si>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</si>
  <si>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</si>
  <si>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</si>
  <si>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</si>
  <si>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</si>
  <si>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</si>
  <si>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</si>
  <si>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</si>
  <si>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</si>
  <si>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</si>
  <si>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</si>
  <si>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</si>
  <si>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</si>
  <si>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</si>
  <si>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</si>
  <si>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</si>
  <si>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</si>
  <si>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</si>
  <si>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</si>
  <si>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</si>
  <si>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</si>
  <si>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</si>
  <si>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</si>
  <si>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</si>
  <si>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</si>
  <si>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</si>
  <si>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</si>
  <si>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</si>
  <si>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</si>
  <si>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</si>
  <si>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</si>
  <si>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</si>
  <si>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</si>
  <si>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</si>
  <si>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</si>
  <si>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</si>
  <si>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</si>
  <si>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</si>
  <si>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</si>
  <si>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</si>
  <si>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</si>
  <si>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</si>
  <si>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</si>
  <si>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</si>
  <si>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</si>
  <si>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</si>
  <si>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</si>
  <si>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</si>
  <si>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</si>
  <si>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</si>
  <si>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</si>
  <si>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</si>
  <si>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</si>
  <si>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</si>
  <si>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</si>
  <si>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</si>
  <si>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</si>
  <si>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</si>
  <si>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</si>
  <si>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</si>
  <si>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</si>
  <si>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</si>
  <si>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</si>
  <si>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</si>
  <si>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</si>
  <si>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</si>
  <si>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</si>
  <si>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</si>
  <si>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</si>
  <si>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</si>
  <si>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</si>
  <si>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</si>
  <si>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</si>
  <si>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</si>
  <si>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</si>
  <si>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</si>
  <si>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</si>
  <si>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</si>
  <si>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</si>
  <si>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</si>
  <si>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</si>
  <si>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</si>
  <si>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</si>
  <si>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</si>
  <si>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</si>
  <si>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</si>
  <si>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</si>
  <si>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</si>
  <si>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</si>
  <si>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</si>
  <si>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</si>
  <si>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</si>
  <si>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</si>
  <si>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</si>
  <si>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</si>
  <si>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</si>
  <si>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</si>
  <si>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</si>
  <si>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</si>
  <si>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</si>
  <si>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</si>
  <si>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</si>
  <si>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</si>
  <si>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</si>
  <si>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</si>
  <si>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</si>
  <si>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</si>
  <si>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</si>
  <si>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</si>
  <si>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</si>
  <si>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</si>
  <si>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</si>
  <si>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</si>
  <si>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</si>
  <si>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</si>
  <si>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</si>
  <si>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</si>
  <si>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</si>
  <si>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</si>
  <si>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</si>
  <si>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</si>
  <si>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</si>
  <si>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</si>
  <si>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</si>
  <si>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</si>
  <si>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</si>
  <si>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</si>
  <si>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</si>
  <si>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</si>
  <si>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</si>
  <si>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</si>
  <si>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</si>
  <si>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</si>
  <si>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</si>
  <si>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</si>
  <si>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</si>
  <si>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</si>
  <si>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</si>
  <si>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</si>
  <si>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</si>
  <si>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</si>
  <si>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</si>
  <si>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</si>
  <si>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</si>
  <si>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</si>
  <si>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</si>
  <si>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</si>
  <si>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</si>
  <si>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</si>
  <si>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</si>
  <si>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</si>
  <si>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</si>
  <si>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</si>
  <si>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</si>
  <si>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</si>
  <si>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</si>
  <si>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</si>
  <si>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</si>
  <si>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</si>
  <si>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</si>
  <si>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</si>
  <si>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</si>
  <si>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</si>
  <si>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</si>
  <si>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</si>
  <si>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</si>
  <si>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</si>
  <si>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</si>
  <si>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</si>
  <si>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</si>
  <si>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</si>
  <si>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</si>
  <si>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</si>
  <si>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</si>
  <si>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</si>
  <si>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</si>
  <si>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</si>
  <si>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</si>
  <si>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</si>
  <si>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</si>
  <si>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</si>
  <si>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</si>
  <si>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</si>
  <si>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</si>
  <si>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</si>
  <si>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</si>
  <si>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</si>
  <si>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</si>
  <si>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</si>
  <si>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</si>
  <si>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</si>
  <si>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</si>
  <si>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</si>
  <si>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</si>
  <si>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</si>
  <si>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</si>
  <si>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</si>
  <si>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</si>
  <si>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</si>
  <si>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</si>
  <si>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</si>
  <si>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</si>
  <si>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</si>
  <si>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</si>
  <si>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</si>
  <si>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</si>
  <si>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</si>
  <si>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</si>
  <si>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</si>
  <si>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</si>
  <si>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</si>
  <si>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</si>
  <si>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</si>
  <si>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</si>
  <si>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</si>
  <si>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</si>
  <si>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</si>
  <si>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</si>
  <si>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</si>
  <si>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</si>
  <si>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</si>
  <si>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</si>
  <si>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</si>
  <si>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</si>
  <si>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</si>
  <si>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</si>
  <si>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</si>
  <si>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</si>
  <si>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</si>
  <si>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</si>
  <si>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</si>
  <si>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</si>
  <si>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</si>
  <si>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</si>
  <si>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</si>
  <si>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</si>
  <si>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</si>
  <si>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</si>
  <si>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</si>
  <si>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</si>
  <si>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</si>
  <si>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</si>
  <si>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</si>
  <si>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</si>
  <si>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</si>
  <si>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</si>
  <si>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</si>
  <si>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</si>
  <si>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</si>
  <si>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</si>
  <si>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</si>
  <si>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</si>
  <si>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</si>
  <si>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</si>
  <si>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</si>
  <si>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</si>
  <si>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</si>
  <si>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</si>
  <si>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</si>
  <si>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</si>
  <si>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</si>
  <si>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</si>
  <si>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</si>
  <si>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</si>
  <si>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</si>
  <si>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</si>
  <si>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</si>
  <si>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</si>
  <si>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</si>
  <si>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</si>
  <si>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</si>
  <si>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</si>
  <si>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</si>
  <si>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</si>
  <si>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</si>
  <si>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</si>
  <si>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</si>
  <si>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</si>
  <si>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</si>
  <si>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</si>
  <si>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</si>
  <si>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</si>
  <si>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</si>
  <si>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</si>
  <si>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</si>
  <si>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</si>
  <si>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</si>
  <si>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</si>
  <si>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</si>
  <si>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</si>
  <si>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</si>
  <si>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</si>
  <si>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</si>
  <si>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</si>
  <si>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</si>
  <si>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</si>
  <si>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</si>
  <si>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</si>
  <si>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</si>
  <si>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</si>
  <si>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</si>
  <si>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</si>
  <si>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</si>
  <si>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</si>
  <si>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</si>
  <si>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</si>
  <si>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</si>
  <si>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</si>
  <si>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</si>
  <si>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</si>
  <si>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</si>
  <si>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</si>
  <si>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</si>
  <si>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</si>
  <si>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</si>
  <si>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</si>
  <si>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</si>
  <si>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</si>
  <si>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</si>
  <si>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</si>
  <si>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</si>
  <si>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</si>
  <si>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</si>
  <si>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</si>
  <si>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</si>
  <si>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</si>
  <si>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</si>
  <si>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</si>
  <si>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</si>
  <si>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</si>
  <si>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</si>
  <si>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</si>
  <si>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</si>
  <si>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</si>
  <si>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</si>
  <si>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</si>
  <si>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</si>
  <si>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</si>
  <si>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</si>
  <si>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</si>
  <si>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</si>
  <si>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</si>
  <si>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</si>
  <si>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</si>
  <si>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</si>
  <si>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</si>
  <si>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</si>
  <si>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</si>
  <si>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</si>
  <si>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</si>
  <si>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</si>
  <si>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</si>
  <si>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</si>
  <si>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</si>
  <si>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</si>
  <si>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</si>
  <si>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</si>
  <si>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</si>
  <si>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</si>
  <si>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</si>
  <si>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</si>
  <si>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</si>
  <si>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</si>
  <si>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</si>
  <si>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</si>
  <si>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</si>
  <si>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</si>
  <si>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</si>
  <si>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</si>
  <si>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</si>
  <si>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</si>
  <si>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</si>
  <si>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</si>
  <si>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</si>
  <si>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</si>
  <si>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</si>
  <si>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</si>
  <si>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</si>
  <si>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</si>
  <si>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</si>
  <si>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</si>
  <si>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</si>
  <si>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</si>
  <si>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</si>
  <si>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</si>
  <si>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</si>
  <si>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</si>
  <si>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</si>
  <si>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</si>
  <si>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</si>
  <si>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</si>
  <si>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</si>
  <si>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</si>
  <si>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</si>
  <si>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</si>
  <si>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</si>
  <si>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</si>
  <si>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</si>
  <si>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</si>
  <si>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</si>
  <si>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</si>
  <si>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</si>
  <si>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</si>
  <si>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</si>
  <si>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</si>
  <si>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</si>
  <si>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</si>
  <si>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</si>
  <si>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</si>
  <si>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</si>
  <si>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</si>
  <si>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</si>
  <si>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</si>
  <si>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</si>
  <si>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</si>
  <si>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</si>
  <si>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</si>
  <si>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</si>
  <si>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</si>
  <si>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</si>
  <si>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</si>
  <si>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</si>
  <si>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</si>
  <si>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</si>
  <si>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</si>
  <si>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</si>
  <si>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</si>
  <si>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</si>
  <si>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</si>
  <si>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</si>
  <si>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</si>
  <si>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</si>
  <si>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</si>
  <si>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</si>
  <si>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</si>
  <si>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</si>
  <si>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</si>
  <si>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</si>
  <si>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</si>
  <si>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</si>
  <si>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</si>
  <si>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</si>
  <si>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</si>
  <si>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</si>
  <si>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</si>
  <si>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</si>
  <si>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</si>
  <si>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</si>
  <si>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</si>
  <si>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</si>
  <si>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</si>
  <si>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</si>
  <si>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</si>
  <si>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</si>
  <si>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</si>
  <si>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</si>
  <si>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</si>
  <si>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</si>
  <si>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</si>
  <si>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</si>
  <si>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</si>
  <si>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</si>
  <si>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</si>
  <si>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</si>
  <si>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</si>
  <si>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</si>
  <si>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</si>
  <si>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</si>
  <si>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</si>
  <si>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</si>
  <si>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</si>
  <si>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</si>
  <si>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</si>
  <si>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</si>
  <si>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</si>
  <si>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</si>
  <si>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</si>
  <si>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</si>
  <si>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</si>
  <si>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</si>
  <si>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</si>
  <si>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</si>
  <si>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</si>
  <si>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</si>
  <si>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</si>
  <si>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</si>
  <si>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</si>
  <si>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</si>
  <si>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</si>
  <si>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</si>
  <si>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</si>
  <si>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</si>
  <si>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</si>
  <si>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</si>
  <si>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</si>
  <si>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</si>
  <si>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</si>
  <si>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</si>
  <si>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</si>
  <si>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</si>
  <si>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</si>
  <si>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</si>
  <si>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</si>
  <si>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</si>
  <si>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</si>
  <si>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</si>
  <si>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</si>
  <si>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</si>
  <si>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</si>
  <si>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</si>
  <si>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</si>
  <si>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</si>
  <si>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</si>
  <si>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</si>
  <si>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</si>
  <si>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</si>
  <si>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</si>
  <si>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</si>
  <si>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</si>
  <si>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</si>
  <si>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</si>
  <si>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</si>
  <si>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</si>
  <si>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</si>
  <si>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</si>
  <si>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</si>
  <si>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</si>
  <si>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</si>
  <si>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</si>
  <si>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</si>
  <si>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</si>
  <si>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</si>
  <si>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</si>
  <si>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</si>
  <si>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</si>
  <si>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</si>
  <si>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</si>
  <si>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</si>
  <si>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</si>
  <si>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</si>
  <si>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</si>
  <si>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</si>
  <si>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</si>
  <si>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</si>
  <si>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</si>
  <si>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</si>
  <si>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</si>
  <si>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</si>
  <si>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</si>
  <si>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</si>
  <si>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</si>
  <si>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</si>
  <si>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</si>
  <si>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</si>
  <si>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</si>
  <si>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</si>
  <si>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</si>
  <si>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</si>
  <si>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</si>
  <si>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</si>
  <si>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</si>
  <si>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</si>
  <si>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</si>
  <si>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</si>
  <si>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</si>
  <si>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</si>
  <si>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</si>
  <si>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</si>
  <si>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</si>
  <si>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</si>
  <si>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</si>
  <si>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</si>
  <si>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</si>
  <si>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</si>
  <si>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</si>
  <si>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</si>
  <si>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</si>
  <si>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</si>
  <si>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</si>
  <si>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</si>
  <si>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</si>
  <si>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</si>
  <si>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</si>
  <si>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</si>
  <si>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</si>
  <si>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</si>
  <si>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</si>
  <si>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</si>
  <si>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</si>
  <si>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</si>
  <si>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</si>
  <si>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</si>
  <si>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</si>
  <si>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</si>
  <si>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</si>
  <si>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</si>
  <si>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</si>
  <si>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</si>
  <si>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</si>
  <si>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</si>
  <si>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</si>
  <si>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</si>
  <si>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</si>
  <si>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</si>
  <si>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</si>
  <si>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</si>
  <si>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</si>
  <si>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</si>
  <si>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</si>
  <si>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</si>
  <si>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</si>
  <si>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</si>
  <si>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</si>
  <si>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</si>
  <si>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</si>
  <si>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</si>
  <si>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</si>
  <si>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</si>
  <si>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</si>
  <si>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</si>
  <si>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</si>
  <si>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</si>
  <si>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</si>
  <si>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</si>
  <si>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</si>
  <si>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</si>
  <si>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</si>
  <si>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</si>
  <si>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</si>
  <si>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</si>
  <si>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</si>
  <si>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</si>
  <si>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</si>
  <si>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</si>
  <si>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</si>
  <si>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</si>
  <si>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</si>
  <si>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</si>
  <si>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</si>
  <si>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</si>
  <si>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</si>
  <si>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</si>
  <si>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</si>
  <si>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</si>
  <si>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</si>
  <si>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</si>
  <si>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</si>
  <si>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</si>
  <si>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</si>
  <si>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</si>
  <si>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</si>
  <si>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</si>
  <si>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</si>
  <si>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</si>
  <si>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</si>
  <si>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</si>
  <si>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</si>
  <si>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</si>
  <si>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</si>
  <si>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</si>
  <si>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</si>
  <si>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</si>
  <si>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</si>
  <si>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</si>
  <si>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</si>
  <si>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</si>
  <si>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</si>
  <si>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</si>
  <si>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</si>
  <si>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</si>
  <si>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</si>
  <si>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</si>
  <si>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</si>
  <si>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</si>
  <si>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</si>
  <si>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</si>
  <si>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</si>
  <si>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</si>
  <si>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</si>
  <si>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</si>
  <si>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</si>
  <si>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</si>
  <si>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</si>
  <si>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</si>
  <si>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</si>
  <si>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</si>
  <si>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</si>
  <si>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</si>
  <si>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</si>
  <si>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</si>
  <si>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</si>
  <si>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</si>
  <si>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</si>
  <si>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</si>
  <si>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</si>
  <si>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</si>
  <si>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</si>
  <si>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</si>
  <si>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</si>
  <si>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</si>
  <si>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</si>
  <si>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</si>
  <si>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</si>
  <si>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</si>
  <si>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</si>
  <si>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</si>
  <si>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</si>
  <si>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</si>
  <si>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</si>
  <si>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</si>
  <si>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</si>
  <si>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</si>
  <si>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</si>
  <si>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</si>
  <si>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</si>
  <si>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</si>
  <si>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</si>
  <si>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</si>
  <si>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</si>
  <si>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</si>
  <si>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</si>
  <si>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</si>
  <si>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</si>
  <si>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</si>
  <si>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</si>
  <si>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</si>
  <si>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</si>
  <si>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</si>
  <si>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</si>
  <si>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</si>
  <si>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</si>
  <si>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</si>
  <si>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</si>
  <si>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</si>
  <si>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</si>
  <si>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</si>
  <si>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</si>
  <si>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</si>
  <si>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</si>
  <si>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</si>
  <si>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</si>
  <si>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</si>
  <si>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</si>
  <si>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</si>
  <si>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</si>
  <si>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</si>
  <si>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</si>
  <si>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</si>
  <si>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</si>
  <si>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</si>
  <si>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</si>
  <si>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</si>
  <si>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</si>
  <si>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</si>
  <si>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</si>
  <si>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</si>
  <si>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</si>
  <si>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</si>
  <si>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</si>
  <si>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</si>
  <si>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</si>
  <si>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</si>
  <si>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</si>
  <si>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</si>
  <si>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</si>
  <si>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</si>
  <si>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</si>
  <si>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</si>
  <si>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</si>
  <si>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</si>
  <si>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</si>
  <si>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</si>
  <si>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</si>
  <si>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</si>
  <si>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</si>
  <si>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</si>
  <si>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</si>
  <si>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</si>
  <si>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</si>
  <si>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</si>
  <si>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</si>
  <si>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</si>
  <si>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</si>
  <si>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</si>
  <si>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</si>
  <si>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</si>
  <si>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</si>
  <si>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</si>
  <si>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</si>
  <si>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</si>
  <si>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</si>
  <si>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</si>
  <si>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</si>
  <si>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</si>
  <si>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</si>
  <si>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</si>
  <si>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</si>
  <si>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</si>
  <si>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</si>
  <si>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</si>
  <si>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</si>
  <si>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</si>
  <si>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</si>
  <si>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</si>
  <si>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</si>
  <si>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</si>
  <si>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</si>
  <si>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</si>
  <si>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</si>
  <si>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</si>
  <si>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</si>
  <si>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</si>
  <si>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</si>
  <si>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</si>
  <si>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</si>
  <si>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</si>
  <si>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</si>
  <si>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</si>
  <si>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</si>
  <si>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</si>
  <si>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</si>
  <si>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</si>
  <si>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</si>
  <si>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</si>
  <si>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</si>
  <si>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</si>
  <si>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</si>
  <si>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</si>
  <si>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</si>
  <si>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</si>
  <si>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</si>
  <si>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</si>
  <si>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</si>
  <si>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</si>
  <si>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</si>
  <si>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</si>
  <si>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</si>
  <si>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</si>
  <si>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</si>
  <si>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</si>
  <si>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</si>
  <si>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</si>
  <si>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</si>
  <si>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</si>
  <si>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</si>
  <si>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</si>
  <si>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</si>
  <si>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</si>
  <si>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</si>
  <si>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</si>
  <si>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</si>
  <si>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</si>
  <si>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</si>
  <si>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</si>
  <si>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</si>
  <si>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</si>
  <si>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</si>
  <si>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</si>
  <si>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</si>
  <si>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</si>
  <si>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</si>
  <si>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</si>
  <si>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</si>
  <si>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</si>
  <si>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</si>
  <si>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</si>
  <si>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</si>
  <si>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</si>
  <si>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</si>
  <si>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</si>
  <si>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</si>
  <si>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</si>
  <si>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</si>
  <si>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</si>
  <si>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</si>
  <si>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</si>
  <si>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</si>
  <si>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</si>
  <si>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</si>
  <si>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</si>
  <si>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</si>
  <si>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</si>
  <si>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</si>
  <si>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</si>
  <si>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</si>
  <si>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</si>
  <si>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</si>
  <si>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</si>
  <si>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</si>
  <si>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</si>
  <si>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</si>
  <si>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</si>
  <si>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</si>
  <si>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</si>
  <si>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</si>
  <si>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</si>
  <si>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</si>
  <si>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</si>
  <si>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</si>
  <si>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</si>
  <si>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</si>
  <si>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</si>
  <si>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</si>
  <si>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</si>
  <si>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</si>
  <si>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</si>
  <si>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</si>
  <si>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</si>
  <si>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</si>
  <si>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</si>
  <si>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</si>
  <si>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</si>
  <si>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</si>
  <si>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</si>
  <si>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</si>
  <si>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</si>
  <si>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</si>
  <si>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</si>
  <si>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</si>
  <si>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</si>
  <si>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</si>
  <si>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</si>
  <si>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</si>
  <si>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</si>
  <si>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</si>
  <si>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</si>
  <si>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</si>
  <si>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</si>
  <si>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</si>
  <si>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</si>
  <si>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</si>
  <si>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</si>
  <si>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</si>
  <si>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</si>
  <si>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</si>
  <si>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</si>
  <si>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</si>
  <si>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</si>
  <si>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</si>
  <si>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</si>
  <si>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</si>
  <si>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</si>
  <si>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</si>
  <si>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</si>
  <si>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</si>
  <si>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</si>
  <si>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</si>
  <si>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</si>
  <si>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</si>
  <si>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</si>
  <si>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</si>
  <si>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</si>
  <si>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</si>
  <si>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</si>
  <si>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</si>
  <si>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</si>
  <si>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</si>
  <si>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</si>
  <si>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</si>
  <si>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</si>
  <si>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</si>
  <si>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</si>
  <si>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</si>
  <si>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</si>
  <si>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</si>
  <si>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</si>
  <si>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</si>
  <si>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</si>
  <si>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</si>
  <si>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</si>
  <si>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</si>
  <si>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</si>
  <si>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</si>
  <si>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</si>
  <si>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</si>
  <si>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</si>
  <si>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</si>
  <si>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</si>
  <si>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</si>
  <si>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</si>
  <si>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</si>
  <si>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</si>
  <si>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</si>
  <si>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</si>
  <si>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</si>
  <si>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</si>
  <si>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</si>
  <si>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</si>
  <si>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</si>
  <si>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</si>
  <si>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</si>
  <si>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</si>
  <si>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</si>
  <si>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</si>
  <si>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</si>
  <si>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</si>
  <si>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</si>
  <si>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</si>
  <si>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</si>
  <si>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</si>
  <si>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</si>
  <si>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</si>
  <si>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</si>
  <si>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</si>
  <si>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</si>
  <si>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</si>
  <si>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</si>
  <si>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</si>
  <si>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</si>
  <si>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</si>
  <si>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</si>
  <si>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</si>
  <si>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</si>
  <si>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</si>
  <si>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</si>
  <si>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</si>
  <si>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</si>
  <si>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</si>
  <si>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</si>
  <si>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</si>
  <si>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</si>
  <si>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</si>
  <si>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</si>
  <si>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</si>
  <si>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</si>
  <si>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</si>
  <si>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</si>
  <si>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</si>
  <si>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</si>
  <si>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</si>
  <si>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</si>
  <si>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</si>
  <si>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</si>
  <si>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</si>
  <si>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</si>
  <si>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</si>
  <si>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</si>
  <si>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</si>
  <si>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</si>
  <si>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</si>
  <si>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</si>
  <si>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</si>
  <si>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</si>
  <si>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</si>
  <si>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</si>
  <si>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</si>
  <si>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</si>
  <si>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</si>
  <si>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</si>
  <si>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</si>
  <si>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</si>
  <si>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</si>
  <si>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</si>
  <si>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</si>
  <si>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</si>
  <si>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</si>
  <si>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</si>
  <si>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</si>
  <si>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</si>
  <si>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</si>
  <si>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</si>
  <si>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</si>
  <si>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</si>
  <si>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</si>
  <si>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</si>
  <si>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</si>
  <si>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</si>
  <si>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</si>
  <si>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</si>
  <si>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</si>
  <si>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</si>
  <si>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</si>
  <si>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</si>
  <si>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</si>
  <si>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</si>
  <si>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</si>
  <si>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</si>
  <si>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</si>
  <si>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</si>
  <si>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</si>
  <si>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</si>
  <si>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</si>
  <si>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</si>
  <si>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</si>
  <si>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</si>
  <si>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</si>
  <si>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</si>
  <si>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</si>
  <si>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</si>
  <si>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</si>
  <si>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</si>
  <si>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</si>
  <si>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</si>
  <si>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</si>
  <si>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</si>
  <si>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</si>
  <si>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</si>
  <si>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</si>
  <si>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</si>
  <si>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</si>
  <si>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</si>
  <si>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</si>
  <si>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</si>
  <si>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</si>
  <si>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</si>
  <si>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</si>
  <si>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</si>
  <si>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</si>
  <si>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</si>
  <si>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</si>
  <si>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</si>
  <si>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</si>
  <si>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</si>
  <si>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</si>
  <si>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</si>
  <si>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</si>
  <si>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</si>
  <si>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</si>
  <si>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</si>
  <si>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</si>
  <si>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</si>
  <si>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</si>
  <si>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</si>
  <si>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</si>
  <si>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</si>
  <si>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</si>
  <si>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</si>
  <si>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</si>
  <si>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</si>
  <si>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</si>
  <si>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</si>
  <si>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</si>
  <si>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</si>
  <si>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</si>
  <si>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</si>
  <si>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</si>
  <si>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</si>
  <si>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</si>
  <si>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</si>
  <si>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</si>
  <si>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</si>
  <si>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</si>
  <si>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</si>
  <si>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</si>
  <si>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</si>
  <si>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</si>
  <si>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</si>
  <si>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</si>
  <si>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</si>
  <si>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</si>
  <si>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</si>
  <si>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</si>
  <si>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</si>
  <si>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</si>
  <si>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</si>
  <si>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</si>
  <si>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</si>
  <si>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</si>
  <si>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</si>
  <si>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</si>
  <si>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</si>
  <si>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</si>
  <si>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</si>
  <si>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</si>
  <si>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</si>
  <si>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</si>
  <si>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</si>
  <si>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</si>
  <si>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</si>
  <si>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</si>
  <si>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</si>
  <si>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</si>
  <si>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</si>
  <si>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</si>
  <si>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</si>
  <si>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</si>
  <si>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</si>
  <si>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</si>
  <si>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</si>
  <si>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</si>
  <si>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</si>
  <si>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</si>
  <si>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</si>
  <si>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</si>
  <si>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</si>
  <si>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</si>
  <si>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</si>
  <si>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</si>
  <si>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</si>
  <si>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</si>
  <si>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</si>
  <si>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</si>
  <si>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</si>
  <si>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</si>
  <si>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</si>
  <si>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</si>
  <si>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</si>
  <si>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</si>
  <si>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</si>
  <si>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</si>
  <si>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</si>
  <si>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</si>
  <si>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</si>
  <si>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</si>
  <si>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</si>
  <si>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</si>
  <si>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</si>
  <si>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</si>
  <si>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</si>
  <si>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</si>
  <si>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</si>
  <si>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</si>
  <si>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</si>
  <si>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</si>
  <si>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</si>
  <si>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</si>
  <si>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</si>
  <si>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</si>
  <si>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</si>
  <si>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</si>
  <si>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</si>
  <si>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</si>
  <si>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</si>
  <si>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</si>
  <si>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</si>
  <si>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</si>
  <si>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</si>
  <si>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</si>
  <si>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</si>
  <si>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</si>
  <si>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</si>
  <si>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</si>
  <si>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</si>
  <si>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</si>
  <si>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</si>
  <si>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</si>
  <si>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</si>
  <si>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</si>
  <si>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</si>
  <si>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</si>
  <si>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</si>
  <si>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</si>
  <si>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</si>
  <si>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</si>
  <si>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</si>
  <si>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</si>
  <si>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</si>
  <si>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</si>
  <si>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</si>
  <si>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</si>
  <si>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</si>
  <si>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</si>
  <si>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</si>
  <si>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</si>
  <si>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</si>
  <si>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</si>
  <si>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</si>
  <si>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</si>
  <si>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</si>
  <si>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</si>
  <si>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</si>
  <si>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</si>
  <si>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</si>
  <si>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</si>
  <si>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</si>
  <si>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</si>
  <si>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</si>
  <si>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</si>
  <si>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</si>
  <si>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</si>
  <si>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</si>
  <si>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</si>
  <si>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</si>
  <si>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</si>
  <si>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</si>
  <si>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</si>
  <si>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</si>
  <si>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</si>
  <si>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</si>
  <si>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</si>
  <si>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</si>
  <si>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</si>
  <si>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</si>
  <si>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</si>
  <si>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</si>
  <si>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</si>
  <si>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</si>
  <si>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</si>
  <si>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</si>
  <si>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</si>
  <si>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</si>
  <si>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</si>
  <si>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</si>
  <si>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</si>
  <si>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</si>
  <si>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</si>
  <si>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</si>
  <si>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</si>
  <si>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</si>
  <si>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</si>
  <si>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</si>
  <si>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</si>
  <si>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</si>
  <si>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</si>
  <si>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</si>
  <si>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</si>
  <si>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</si>
  <si>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</si>
  <si>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</si>
  <si>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</si>
  <si>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</si>
  <si>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</si>
  <si>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</si>
  <si>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</si>
  <si>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</si>
  <si>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</si>
  <si>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</si>
  <si>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</si>
  <si>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</si>
  <si>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</si>
  <si>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</si>
  <si>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</si>
  <si>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</si>
  <si>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</si>
  <si>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</si>
  <si>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</si>
  <si>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</si>
  <si>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</si>
  <si>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</si>
  <si>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</si>
  <si>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</si>
  <si>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</si>
  <si>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</si>
  <si>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</si>
  <si>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</si>
  <si>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</si>
  <si>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</si>
  <si>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</si>
  <si>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</si>
  <si>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</si>
  <si>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</si>
  <si>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</si>
  <si>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</si>
  <si>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</si>
  <si>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</si>
  <si>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</si>
  <si>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</si>
  <si>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</si>
  <si>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</si>
  <si>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</si>
  <si>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</si>
  <si>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</si>
  <si>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</si>
  <si>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</si>
  <si>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</si>
  <si>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</si>
  <si>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</si>
  <si>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</si>
  <si>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</si>
  <si>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</si>
  <si>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</si>
  <si>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</si>
  <si>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</si>
  <si>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</si>
  <si>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</si>
  <si>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</si>
  <si>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</si>
  <si>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</si>
  <si>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</si>
  <si>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</si>
  <si>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</si>
  <si>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</si>
  <si>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</si>
  <si>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</si>
  <si>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</si>
  <si>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</si>
  <si>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</si>
  <si>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</si>
  <si>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</si>
  <si>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</si>
  <si>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</si>
  <si>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</si>
  <si>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</si>
  <si>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</si>
  <si>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</si>
  <si>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</si>
  <si>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</si>
  <si>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</si>
  <si>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</si>
  <si>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</si>
  <si>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</si>
  <si>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</si>
  <si>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</si>
  <si>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</si>
  <si>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</si>
  <si>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</si>
  <si>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</si>
  <si>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</si>
  <si>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</si>
  <si>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</si>
  <si>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</si>
  <si>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</si>
  <si>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</si>
  <si>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</si>
  <si>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</si>
  <si>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</si>
  <si>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</si>
  <si>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</si>
  <si>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</si>
  <si>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</si>
  <si>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</si>
  <si>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</si>
  <si>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</si>
  <si>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</si>
  <si>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</si>
  <si>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</si>
  <si>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</si>
  <si>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</si>
  <si>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</si>
  <si>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</si>
  <si>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</si>
  <si>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</si>
  <si>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</si>
  <si>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</si>
  <si>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</si>
  <si>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</si>
  <si>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</si>
  <si>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</si>
  <si>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</si>
  <si>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</si>
  <si>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</si>
  <si>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</si>
  <si>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</si>
  <si>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</si>
  <si>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</si>
  <si>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</si>
  <si>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</si>
  <si>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</si>
  <si>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</si>
  <si>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</si>
  <si>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</si>
  <si>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</si>
  <si>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</si>
  <si>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</si>
  <si>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</si>
  <si>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</si>
  <si>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</si>
  <si>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</si>
  <si>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</si>
  <si>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</si>
  <si>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</si>
  <si>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</si>
  <si>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</si>
  <si>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</si>
  <si>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</si>
  <si>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</si>
  <si>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</si>
  <si>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</si>
  <si>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</si>
  <si>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</si>
  <si>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</si>
  <si>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</si>
  <si>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</si>
  <si>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</si>
  <si>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</si>
  <si>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</si>
  <si>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</si>
  <si>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</si>
  <si>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</si>
  <si>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</si>
  <si>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</si>
  <si>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</si>
  <si>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</si>
  <si>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</si>
  <si>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</si>
  <si>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</si>
  <si>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</si>
  <si>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</si>
  <si>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</si>
  <si>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</si>
  <si>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</si>
  <si>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</si>
  <si>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</si>
  <si>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</si>
  <si>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</si>
  <si>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</si>
  <si>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</si>
  <si>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</si>
  <si>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</si>
  <si>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</si>
  <si>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</si>
  <si>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</si>
  <si>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</si>
  <si>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</si>
  <si>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</si>
  <si>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</si>
  <si>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</si>
  <si>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</si>
  <si>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</si>
  <si>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</si>
  <si>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</si>
  <si>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</si>
  <si>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</si>
  <si>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</si>
  <si>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</si>
  <si>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</si>
  <si>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</si>
  <si>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</si>
  <si>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</si>
  <si>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</si>
  <si>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</si>
  <si>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</si>
  <si>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</si>
  <si>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</si>
  <si>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</si>
  <si>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</si>
  <si>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</si>
  <si>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</si>
  <si>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</si>
  <si>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</si>
  <si>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</si>
  <si>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</si>
  <si>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</si>
  <si>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</si>
  <si>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</si>
  <si>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</si>
  <si>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</si>
  <si>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</si>
  <si>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</si>
  <si>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</si>
  <si>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</si>
  <si>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</si>
  <si>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</si>
  <si>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</si>
  <si>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</si>
  <si>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</si>
  <si>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</si>
  <si>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</si>
  <si>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</si>
  <si>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</si>
  <si>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</si>
  <si>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</si>
  <si>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</si>
  <si>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</si>
  <si>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</si>
  <si>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</si>
  <si>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</si>
  <si>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</si>
  <si>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</si>
  <si>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</si>
  <si>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</si>
  <si>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</si>
  <si>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</si>
  <si>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</si>
  <si>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</si>
  <si>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</si>
  <si>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</si>
  <si>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</si>
  <si>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</si>
  <si>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</si>
  <si>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</si>
  <si>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</si>
  <si>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</si>
  <si>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</si>
  <si>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</si>
  <si>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</si>
  <si>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</si>
  <si>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</si>
  <si>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</si>
  <si>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</si>
  <si>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</si>
  <si>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</si>
  <si>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</si>
  <si>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</si>
  <si>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</si>
  <si>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</si>
  <si>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</si>
  <si>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</si>
  <si>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</si>
  <si>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</si>
  <si>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</si>
  <si>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</si>
  <si>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</si>
  <si>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</si>
  <si>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</si>
  <si>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</si>
  <si>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</si>
  <si>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</si>
  <si>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</si>
  <si>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</si>
  <si>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</si>
  <si>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</si>
  <si>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</si>
  <si>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</si>
  <si>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</si>
  <si>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</si>
  <si>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</si>
  <si>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</si>
  <si>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</si>
  <si>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</si>
  <si>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</si>
  <si>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</si>
  <si>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</si>
  <si>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</si>
  <si>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</si>
  <si>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</si>
  <si>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</si>
  <si>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</si>
  <si>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</si>
  <si>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</si>
  <si>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</si>
  <si>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</si>
  <si>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</si>
  <si>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</si>
  <si>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</si>
  <si>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</si>
  <si>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</si>
  <si>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</si>
  <si>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</si>
  <si>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</si>
  <si>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</si>
  <si>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</si>
  <si>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</si>
  <si>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</si>
  <si>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</si>
  <si>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</si>
  <si>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</si>
  <si>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</si>
  <si>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</si>
  <si>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</si>
  <si>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</si>
  <si>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</si>
  <si>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</si>
  <si>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</si>
  <si>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</si>
  <si>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</si>
  <si>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</si>
  <si>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</si>
  <si>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</si>
  <si>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</si>
  <si>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</si>
  <si>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</si>
  <si>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</si>
  <si>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</si>
  <si>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</si>
  <si>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</si>
  <si>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</si>
  <si>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</si>
  <si>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</si>
  <si>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</si>
  <si>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</si>
  <si>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</si>
  <si>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</si>
  <si>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</si>
  <si>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</si>
  <si>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</si>
  <si>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</si>
  <si>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</si>
  <si>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</si>
  <si>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</si>
  <si>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</si>
  <si>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</si>
  <si>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</si>
  <si>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</si>
  <si>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</si>
  <si>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</si>
  <si>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</si>
  <si>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</si>
  <si>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</si>
  <si>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</si>
  <si>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</si>
  <si>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</si>
  <si>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</si>
  <si>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</si>
  <si>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</si>
  <si>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</si>
  <si>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</si>
  <si>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</si>
  <si>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</si>
  <si>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</si>
  <si>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</si>
  <si>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</si>
  <si>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</si>
  <si>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</si>
  <si>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</si>
  <si>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</si>
  <si>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</si>
  <si>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</si>
  <si>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</si>
  <si>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</si>
  <si>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</si>
  <si>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</si>
  <si>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</si>
  <si>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</si>
  <si>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</si>
  <si>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</si>
  <si>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</si>
  <si>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</si>
  <si>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</si>
  <si>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</si>
  <si>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</si>
  <si>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</si>
  <si>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</si>
  <si>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</si>
  <si>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</si>
  <si>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</si>
  <si>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</si>
  <si>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</si>
  <si>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</si>
  <si>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</si>
  <si>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</si>
  <si>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</si>
  <si>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</si>
  <si>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</si>
  <si>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</si>
  <si>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</si>
  <si>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</si>
  <si>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</si>
  <si>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</si>
  <si>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</si>
  <si>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</si>
  <si>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</si>
  <si>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</si>
  <si>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</si>
  <si>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</si>
  <si>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</si>
  <si>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</si>
  <si>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</si>
  <si>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</si>
  <si>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</si>
  <si>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</si>
  <si>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</si>
  <si>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</si>
  <si>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</si>
  <si>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</si>
  <si>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</si>
  <si>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</si>
  <si>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</si>
  <si>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</si>
  <si>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</si>
  <si>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</si>
  <si>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</si>
  <si>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</si>
  <si>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</si>
  <si>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</si>
  <si>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</si>
  <si>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</si>
  <si>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</si>
  <si>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</si>
  <si>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</si>
  <si>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</si>
  <si>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</si>
  <si>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</si>
  <si>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</si>
  <si>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</si>
  <si>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</si>
  <si>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</si>
  <si>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</si>
  <si>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</si>
  <si>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</si>
  <si>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</si>
  <si>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</si>
  <si>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</si>
  <si>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</si>
  <si>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</si>
  <si>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</si>
  <si>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</si>
  <si>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</si>
  <si>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</si>
  <si>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</si>
  <si>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</si>
  <si>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</si>
  <si>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</si>
  <si>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</si>
  <si>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</si>
  <si>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</si>
  <si>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</si>
  <si>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</si>
  <si>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</si>
  <si>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</si>
  <si>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</si>
  <si>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</si>
  <si>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</si>
  <si>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</si>
  <si>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</si>
  <si>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</si>
  <si>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</si>
  <si>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</si>
  <si>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</si>
  <si>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</si>
  <si>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</si>
  <si>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</si>
  <si>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</si>
  <si>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</si>
  <si>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</si>
  <si>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</si>
  <si>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</si>
  <si>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</si>
  <si>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</si>
  <si>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</si>
  <si>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</si>
  <si>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</si>
  <si>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</si>
  <si>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</si>
  <si>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</si>
  <si>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</si>
  <si>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</si>
  <si>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</si>
  <si>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</si>
  <si>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</si>
  <si>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</si>
  <si>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</si>
  <si>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</si>
  <si>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</si>
  <si>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</si>
  <si>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</si>
  <si>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</si>
  <si>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</si>
  <si>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</si>
  <si>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</si>
  <si>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</si>
  <si>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</si>
  <si>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</si>
  <si>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</si>
  <si>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</si>
  <si>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</si>
  <si>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</si>
  <si>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</si>
  <si>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</si>
  <si>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</si>
  <si>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</si>
  <si>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</si>
  <si>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</si>
  <si>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</si>
  <si>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</si>
  <si>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</si>
  <si>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</si>
  <si>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</si>
  <si>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</si>
  <si>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</si>
  <si>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</si>
  <si>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</si>
  <si>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</si>
  <si>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</si>
  <si>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</si>
  <si>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</si>
  <si>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</si>
  <si>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</si>
  <si>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</si>
  <si>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</si>
  <si>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</si>
  <si>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</si>
  <si>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</si>
  <si>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</si>
  <si>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</si>
  <si>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</si>
  <si>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</si>
  <si>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</si>
  <si>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</si>
  <si>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</si>
  <si>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</si>
  <si>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</si>
  <si>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</si>
  <si>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</si>
  <si>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</si>
  <si>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</si>
  <si>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</si>
  <si>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</si>
  <si>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</si>
  <si>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</si>
  <si>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</si>
  <si>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</si>
  <si>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</si>
  <si>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</si>
  <si>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</si>
  <si>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</si>
  <si>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</si>
  <si>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</si>
  <si>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</si>
  <si>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</si>
  <si>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</si>
  <si>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</si>
  <si>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</si>
  <si>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</si>
  <si>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</si>
  <si>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</si>
  <si>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</si>
  <si>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</si>
  <si>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</si>
  <si>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</si>
  <si>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</si>
  <si>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</si>
  <si>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</si>
  <si>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</si>
  <si>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</si>
  <si>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</si>
  <si>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</si>
  <si>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</si>
  <si>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</si>
  <si>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</si>
  <si>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</si>
  <si>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</si>
  <si>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</si>
  <si>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</si>
  <si>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</si>
  <si>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</si>
  <si>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</si>
  <si>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</si>
  <si>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</si>
  <si>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</si>
  <si>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</si>
  <si>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</si>
  <si>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</si>
  <si>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</si>
  <si>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</si>
  <si>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</si>
  <si>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</si>
  <si>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</si>
  <si>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</si>
  <si>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</si>
  <si>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</si>
  <si>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</si>
  <si>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</si>
  <si>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</si>
  <si>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</si>
  <si>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</si>
  <si>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</si>
  <si>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</si>
  <si>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</si>
  <si>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</si>
  <si>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</si>
  <si>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</si>
  <si>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</si>
  <si>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</si>
  <si>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</si>
  <si>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</si>
  <si>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</si>
  <si>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</si>
  <si>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</si>
  <si>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</si>
  <si>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</si>
  <si>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</si>
  <si>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</si>
  <si>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</si>
  <si>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</si>
  <si>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</si>
  <si>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</si>
  <si>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</si>
  <si>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</si>
  <si>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</si>
  <si>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</si>
  <si>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</si>
  <si>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</si>
  <si>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</si>
  <si>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</si>
  <si>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</si>
  <si>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</si>
  <si>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</si>
  <si>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</si>
  <si>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</si>
  <si>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</si>
  <si>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</si>
  <si>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</si>
  <si>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</si>
  <si>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</si>
  <si>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</si>
  <si>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</si>
  <si>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</si>
  <si>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</si>
  <si>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</si>
  <si>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</si>
  <si>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</si>
  <si>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</si>
  <si>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</si>
  <si>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</si>
  <si>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</si>
  <si>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</si>
  <si>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</si>
  <si>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</si>
  <si>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</si>
  <si>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</si>
  <si>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</si>
  <si>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</si>
  <si>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</si>
  <si>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</si>
  <si>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</si>
  <si>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</si>
  <si>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</si>
  <si>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</si>
  <si>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</si>
  <si>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</si>
  <si>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</si>
  <si>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</si>
  <si>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</si>
  <si>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</si>
  <si>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</si>
  <si>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</si>
  <si>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</si>
  <si>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</si>
  <si>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</si>
  <si>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</si>
  <si>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</si>
  <si>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</si>
  <si>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</si>
  <si>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</si>
  <si>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</si>
  <si>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</si>
  <si>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</si>
  <si>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</si>
  <si>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</si>
  <si>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</si>
  <si>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</si>
  <si>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</si>
  <si>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</si>
  <si>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</si>
  <si>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</si>
  <si>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</si>
  <si>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</si>
  <si>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</si>
  <si>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</si>
  <si>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</si>
  <si>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</si>
  <si>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</si>
  <si>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</si>
  <si>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</si>
  <si>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</si>
  <si>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</si>
  <si>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</si>
  <si>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</si>
  <si>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</si>
  <si>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</si>
  <si>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</si>
  <si>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</si>
  <si>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</si>
  <si>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</si>
  <si>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</si>
  <si>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</si>
  <si>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</si>
  <si>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</si>
  <si>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</si>
  <si>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</si>
  <si>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</si>
  <si>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</si>
  <si>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</si>
  <si>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</si>
  <si>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</si>
  <si>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</si>
  <si>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</si>
  <si>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</si>
  <si>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</si>
  <si>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</si>
  <si>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</si>
  <si>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</si>
  <si>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</si>
  <si>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</si>
  <si>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</si>
  <si>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</si>
  <si>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</si>
  <si>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</si>
  <si>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</si>
  <si>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</si>
  <si>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</si>
  <si>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</si>
  <si>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</si>
  <si>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</si>
  <si>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</si>
  <si>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</si>
  <si>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</si>
  <si>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</si>
  <si>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</si>
  <si>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</si>
  <si>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</si>
  <si>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</si>
  <si>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</si>
  <si>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</si>
  <si>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</si>
  <si>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</si>
  <si>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</si>
  <si>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</si>
  <si>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</si>
  <si>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</si>
  <si>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</si>
  <si>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</si>
  <si>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</si>
  <si>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</si>
  <si>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</si>
  <si>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</si>
  <si>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</si>
  <si>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</si>
  <si>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</si>
  <si>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</si>
  <si>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</si>
  <si>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</si>
  <si>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</si>
  <si>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</si>
  <si>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</si>
  <si>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</si>
  <si>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</si>
  <si>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</si>
  <si>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</si>
  <si>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</si>
  <si>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</si>
  <si>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</si>
  <si>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</si>
  <si>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</si>
  <si>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</si>
  <si>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</si>
  <si>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</si>
  <si>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</si>
  <si>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</si>
  <si>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</si>
  <si>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</si>
  <si>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</si>
  <si>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</si>
  <si>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</si>
  <si>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</si>
  <si>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</si>
  <si>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</si>
  <si>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</si>
  <si>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</si>
  <si>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</si>
  <si>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</si>
  <si>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</si>
  <si>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</si>
  <si>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</si>
  <si>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</si>
  <si>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</si>
  <si>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</si>
  <si>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</si>
  <si>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</si>
  <si>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</si>
  <si>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</si>
  <si>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</si>
  <si>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</si>
  <si>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</si>
  <si>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</si>
  <si>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</si>
  <si>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</si>
  <si>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</si>
  <si>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</si>
  <si>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</si>
  <si>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</si>
  <si>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</si>
  <si>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</si>
  <si>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</si>
  <si>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</si>
  <si>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</si>
  <si>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</si>
  <si>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</si>
  <si>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</si>
  <si>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</si>
  <si>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</si>
  <si>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</si>
  <si>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</si>
  <si>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</si>
  <si>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</si>
  <si>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</si>
  <si>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</si>
  <si>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</si>
  <si>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</si>
  <si>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</si>
  <si>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</si>
  <si>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</si>
  <si>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</si>
  <si>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</si>
  <si>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</si>
  <si>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</si>
  <si>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</si>
  <si>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</si>
  <si>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</si>
  <si>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</si>
  <si>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</si>
  <si>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</si>
  <si>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</si>
  <si>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</si>
  <si>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</si>
  <si>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</si>
  <si>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</si>
  <si>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</si>
  <si>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</si>
  <si>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</si>
  <si>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</si>
  <si>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</si>
  <si>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</si>
  <si>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</si>
  <si>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</si>
  <si>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</si>
  <si>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</si>
  <si>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</si>
  <si>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</si>
  <si>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</si>
  <si>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</si>
  <si>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</si>
  <si>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</si>
  <si>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</si>
  <si>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</si>
  <si>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</si>
  <si>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</si>
  <si>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</si>
  <si>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</si>
  <si>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</si>
  <si>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</si>
  <si>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</si>
  <si>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</si>
  <si>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</si>
  <si>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</si>
  <si>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</si>
  <si>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</si>
  <si>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</si>
  <si>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</si>
  <si>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</si>
  <si>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</si>
  <si>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</si>
  <si>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</si>
  <si>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</si>
  <si>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</si>
  <si>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</si>
  <si>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</si>
  <si>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</si>
  <si>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</si>
  <si>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</si>
  <si>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</si>
  <si>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</si>
  <si>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</si>
  <si>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</si>
  <si>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</si>
  <si>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</si>
  <si>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</si>
  <si>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</si>
  <si>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</si>
  <si>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</si>
  <si>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</si>
  <si>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</si>
  <si>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</si>
  <si>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</si>
  <si>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</si>
  <si>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</si>
  <si>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</si>
  <si>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</si>
  <si>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</si>
  <si>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</si>
  <si>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</si>
  <si>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</si>
  <si>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</si>
  <si>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</si>
  <si>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</si>
  <si>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</si>
  <si>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</si>
  <si>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</si>
  <si>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</si>
  <si>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</si>
  <si>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</si>
  <si>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</si>
  <si>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</si>
  <si>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</si>
  <si>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</si>
  <si>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</si>
  <si>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</si>
  <si>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</si>
  <si>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</si>
  <si>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</si>
  <si>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</si>
  <si>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</si>
  <si>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</si>
  <si>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</si>
  <si>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</si>
  <si>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</si>
  <si>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</si>
  <si>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</si>
  <si>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</si>
  <si>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</si>
  <si>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</si>
  <si>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</si>
  <si>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</si>
  <si>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</si>
  <si>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</si>
  <si>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</si>
  <si>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</si>
  <si>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</si>
  <si>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</si>
  <si>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</si>
  <si>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</si>
  <si>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</si>
  <si>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</si>
  <si>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</si>
  <si>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</si>
  <si>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</si>
  <si>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</si>
  <si>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</si>
  <si>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</si>
  <si>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</si>
  <si>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</si>
  <si>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</si>
  <si>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</si>
  <si>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</si>
  <si>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</si>
  <si>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</si>
  <si>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</si>
  <si>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</si>
  <si>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</si>
  <si>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</si>
  <si>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</si>
  <si>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</si>
  <si>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</si>
  <si>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</si>
  <si>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</si>
  <si>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</si>
  <si>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</si>
  <si>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</si>
  <si>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</si>
  <si>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</si>
  <si>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</si>
  <si>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</si>
  <si>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</si>
  <si>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</si>
  <si>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</si>
  <si>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</si>
  <si>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</si>
  <si>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</si>
  <si>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</si>
  <si>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</si>
  <si>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</si>
  <si>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</si>
  <si>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</si>
  <si>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</si>
  <si>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</si>
  <si>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</si>
  <si>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</si>
  <si>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</si>
  <si>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</si>
  <si>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</si>
  <si>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</si>
  <si>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</si>
  <si>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</si>
  <si>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</si>
  <si>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</si>
  <si>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</si>
  <si>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</si>
  <si>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</si>
  <si>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</si>
  <si>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</si>
  <si>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</si>
  <si>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</si>
  <si>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</si>
  <si>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</si>
  <si>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</si>
  <si>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</si>
  <si>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</si>
  <si>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</si>
  <si>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</si>
  <si>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</si>
  <si>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</si>
  <si>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</si>
  <si>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</si>
  <si>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</si>
  <si>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</si>
  <si>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</si>
  <si>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</si>
  <si>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</si>
  <si>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</si>
  <si>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</si>
  <si>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</si>
  <si>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</si>
  <si>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</si>
  <si>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</si>
  <si>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</si>
  <si>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</si>
  <si>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</si>
  <si>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</si>
  <si>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</si>
  <si>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</si>
  <si>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</si>
  <si>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</si>
  <si>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</si>
  <si>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</si>
  <si>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</si>
  <si>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</si>
  <si>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</si>
  <si>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</si>
  <si>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</si>
  <si>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</si>
  <si>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</si>
  <si>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</si>
  <si>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</si>
  <si>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</si>
  <si>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</si>
  <si>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</si>
  <si>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</si>
  <si>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</si>
  <si>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</si>
  <si>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</si>
  <si>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</si>
  <si>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</si>
  <si>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</si>
  <si>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</si>
  <si>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</si>
  <si>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</si>
  <si>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</si>
  <si>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</si>
  <si>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</si>
  <si>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</si>
  <si>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</si>
  <si>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</si>
  <si>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</si>
  <si>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</si>
  <si>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</si>
  <si>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</si>
  <si>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</si>
  <si>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</si>
  <si>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</si>
  <si>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</si>
  <si>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</si>
  <si>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</si>
  <si>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</si>
  <si>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</si>
  <si>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</si>
  <si>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</si>
  <si>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</si>
  <si>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</si>
  <si>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</si>
  <si>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</si>
  <si>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</si>
  <si>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</si>
  <si>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</si>
  <si>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</si>
  <si>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</si>
  <si>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</si>
  <si>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</si>
  <si>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</si>
  <si>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</si>
  <si>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</si>
  <si>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</si>
  <si>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</si>
  <si>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</si>
  <si>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</si>
  <si>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</si>
  <si>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</si>
  <si>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</si>
  <si>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</si>
  <si>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</si>
  <si>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</si>
  <si>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</si>
  <si>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</si>
  <si>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</si>
  <si>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</si>
  <si>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</si>
  <si>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</si>
  <si>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</si>
  <si>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</si>
  <si>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</si>
  <si>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</si>
  <si>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</si>
  <si>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</si>
  <si>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</si>
  <si>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</si>
  <si>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</si>
  <si>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</si>
  <si>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</si>
  <si>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</si>
  <si>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</si>
  <si>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</si>
  <si>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</si>
  <si>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</si>
  <si>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</si>
  <si>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</si>
  <si>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</si>
  <si>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</si>
  <si>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</si>
  <si>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</si>
  <si>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</si>
  <si>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</si>
  <si>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</si>
  <si>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</si>
  <si>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</si>
  <si>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</si>
  <si>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</si>
  <si>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</si>
  <si>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</si>
  <si>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</si>
  <si>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</si>
  <si>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</si>
  <si>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</si>
  <si>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</si>
  <si>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</si>
  <si>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</si>
  <si>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</si>
  <si>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</si>
  <si>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</si>
  <si>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</si>
  <si>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</si>
  <si>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</si>
  <si>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</si>
  <si>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</si>
  <si>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</si>
  <si>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</si>
  <si>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</si>
  <si>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</si>
  <si>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</si>
  <si>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</si>
  <si>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</si>
  <si>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</si>
  <si>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</si>
  <si>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</si>
  <si>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</si>
  <si>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</si>
  <si>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</si>
  <si>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</si>
  <si>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</si>
  <si>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</si>
  <si>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</si>
  <si>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</si>
  <si>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</si>
  <si>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</si>
  <si>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</si>
  <si>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</si>
  <si>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</si>
  <si>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</si>
  <si>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</si>
  <si>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</si>
  <si>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</si>
  <si>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</si>
  <si>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</si>
  <si>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</si>
  <si>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</si>
  <si>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</si>
  <si>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</si>
  <si>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</si>
  <si>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</si>
  <si>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</si>
  <si>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</si>
  <si>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</si>
  <si>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</si>
  <si>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</si>
  <si>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</si>
  <si>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</si>
  <si>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</si>
  <si>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</si>
  <si>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</si>
  <si>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</si>
  <si>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</si>
  <si>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</si>
  <si>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</si>
  <si>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</si>
  <si>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</si>
  <si>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</si>
  <si>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</si>
  <si>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</si>
  <si>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</si>
  <si>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</si>
  <si>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</si>
  <si>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</si>
  <si>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</si>
  <si>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</si>
  <si>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</si>
  <si>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</si>
  <si>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</si>
  <si>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</si>
  <si>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</si>
  <si>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</si>
  <si>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</si>
  <si>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</si>
  <si>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</si>
  <si>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</si>
  <si>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</si>
  <si>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</si>
  <si>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</si>
  <si>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</si>
  <si>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</si>
  <si>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</si>
  <si>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</si>
  <si>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</si>
  <si>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</si>
  <si>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</si>
  <si>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</si>
  <si>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</si>
  <si>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</si>
  <si>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</si>
  <si>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</si>
  <si>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</si>
  <si>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</si>
  <si>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</si>
  <si>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</si>
  <si>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</si>
  <si>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</si>
  <si>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</si>
  <si>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</si>
  <si>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</si>
  <si>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</si>
  <si>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</si>
  <si>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</si>
  <si>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</si>
  <si>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</si>
  <si>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</si>
  <si>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</si>
  <si>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</si>
  <si>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</si>
  <si>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</si>
  <si>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</si>
  <si>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</si>
  <si>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</si>
  <si>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</si>
  <si>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</si>
  <si>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</si>
  <si>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</si>
  <si>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</si>
  <si>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</si>
  <si>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</si>
  <si>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</si>
  <si>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</si>
  <si>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</si>
  <si>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</si>
  <si>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</si>
  <si>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</si>
  <si>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</si>
  <si>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</si>
  <si>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</si>
  <si>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</si>
  <si>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</si>
  <si>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</si>
  <si>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</si>
  <si>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</si>
  <si>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</si>
  <si>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</si>
  <si>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</si>
  <si>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</si>
  <si>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</si>
  <si>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</si>
  <si>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</si>
  <si>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</si>
  <si>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</si>
  <si>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</si>
  <si>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</si>
  <si>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</si>
  <si>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</si>
  <si>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</si>
  <si>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</si>
  <si>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</si>
  <si>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</si>
  <si>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</si>
  <si>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</si>
  <si>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</si>
  <si>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</si>
  <si>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</si>
  <si>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</si>
  <si>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</si>
  <si>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</si>
  <si>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</si>
  <si>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</si>
  <si>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</si>
  <si>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</si>
  <si>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</si>
  <si>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</si>
  <si>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</si>
  <si>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</si>
  <si>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</si>
  <si>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</si>
  <si>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</si>
  <si>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</si>
  <si>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</si>
  <si>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</si>
  <si>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</si>
  <si>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</si>
  <si>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</si>
  <si>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</si>
  <si>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</si>
  <si>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</si>
  <si>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</si>
  <si>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</si>
  <si>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</si>
  <si>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</si>
  <si>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</si>
  <si>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</si>
  <si>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</si>
  <si>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</si>
  <si>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</si>
  <si>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</si>
  <si>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</si>
  <si>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</si>
  <si>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</si>
  <si>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</si>
  <si>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</si>
  <si>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</si>
  <si>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</si>
  <si>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</si>
  <si>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</si>
  <si>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</si>
  <si>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</si>
  <si>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</si>
  <si>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</si>
  <si>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</si>
  <si>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</si>
  <si>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</si>
  <si>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</si>
  <si>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</si>
  <si>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</si>
  <si>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</si>
  <si>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</si>
  <si>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</si>
  <si>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</si>
  <si>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</si>
  <si>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</si>
  <si>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</si>
  <si>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</si>
  <si>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</si>
  <si>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</si>
  <si>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</si>
  <si>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</si>
  <si>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</si>
  <si>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</si>
  <si>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</si>
  <si>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</si>
  <si>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</si>
  <si>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</si>
  <si>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</si>
  <si>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</si>
  <si>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</si>
  <si>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</si>
  <si>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</si>
  <si>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</si>
  <si>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</si>
  <si>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</si>
  <si>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</si>
  <si>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</si>
  <si>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</si>
  <si>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</si>
  <si>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</si>
  <si>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</si>
  <si>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</si>
  <si>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</si>
  <si>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</si>
  <si>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</si>
  <si>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</si>
  <si>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</si>
  <si>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</si>
  <si>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</si>
  <si>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</si>
  <si>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</si>
  <si>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</si>
  <si>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</si>
  <si>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</si>
  <si>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</si>
  <si>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</si>
  <si>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</si>
  <si>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</si>
  <si>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</si>
  <si>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</si>
  <si>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</si>
  <si>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</si>
  <si>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</si>
  <si>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</si>
  <si>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</si>
  <si>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</si>
  <si>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</si>
  <si>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</si>
  <si>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</si>
  <si>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</si>
  <si>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</si>
  <si>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</si>
  <si>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</si>
  <si>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</si>
  <si>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</si>
  <si>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</si>
  <si>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</si>
  <si>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</si>
  <si>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</si>
  <si>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</si>
  <si>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</si>
  <si>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</si>
  <si>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</si>
  <si>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</si>
  <si>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</si>
  <si>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</si>
  <si>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</si>
  <si>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</si>
  <si>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</si>
  <si>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</si>
  <si>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</si>
  <si>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</si>
  <si>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</si>
  <si>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</si>
  <si>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</si>
  <si>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</si>
  <si>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</si>
  <si>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</si>
  <si>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</si>
  <si>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</si>
  <si>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</si>
  <si>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</si>
  <si>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</si>
  <si>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</si>
  <si>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</si>
  <si>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</si>
  <si>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</si>
  <si>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</si>
  <si>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</si>
  <si>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</si>
  <si>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</si>
  <si>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</si>
  <si>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</si>
  <si>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</si>
  <si>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</si>
  <si>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</si>
  <si>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</si>
  <si>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</si>
  <si>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</si>
  <si>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</si>
  <si>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</si>
  <si>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</si>
  <si>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</si>
  <si>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</si>
  <si>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</si>
  <si>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</si>
  <si>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</si>
  <si>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</si>
  <si>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</si>
  <si>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</si>
  <si>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</si>
  <si>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</si>
  <si>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</si>
  <si>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</si>
  <si>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</si>
  <si>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</si>
  <si>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</si>
  <si>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</si>
  <si>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</si>
  <si>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</si>
  <si>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</si>
  <si>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</si>
  <si>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</si>
  <si>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</si>
  <si>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</si>
  <si>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</si>
  <si>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</si>
  <si>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</si>
  <si>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</si>
  <si>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</si>
  <si>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</si>
  <si>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</si>
  <si>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</si>
  <si>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</si>
  <si>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</si>
  <si>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</si>
  <si>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</si>
  <si>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</si>
  <si>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</si>
  <si>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</si>
  <si>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</si>
  <si>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</si>
  <si>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</si>
  <si>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</si>
  <si>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</si>
  <si>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</si>
  <si>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</si>
  <si>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</si>
  <si>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</si>
  <si>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</si>
  <si>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</si>
  <si>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</si>
  <si>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</si>
  <si>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</si>
  <si>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</si>
  <si>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</si>
  <si>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</si>
  <si>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</si>
  <si>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</si>
  <si>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</si>
  <si>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</si>
  <si>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</si>
  <si>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</si>
  <si>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</si>
  <si>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</si>
  <si>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</si>
  <si>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</si>
  <si>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</si>
  <si>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</si>
  <si>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</si>
  <si>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</si>
  <si>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</si>
  <si>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</si>
  <si>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</si>
  <si>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</si>
  <si>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</si>
  <si>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</si>
  <si>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</si>
  <si>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</si>
  <si>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</si>
  <si>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</si>
  <si>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</si>
  <si>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</si>
  <si>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</si>
  <si>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</si>
  <si>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</si>
  <si>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</si>
  <si>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</si>
  <si>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</si>
  <si>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</si>
  <si>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</si>
  <si>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</si>
  <si>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</si>
  <si>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</si>
  <si>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</si>
  <si>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</si>
  <si>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</si>
  <si>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</si>
  <si>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</si>
  <si>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</si>
  <si>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</si>
  <si>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</si>
  <si>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</si>
  <si>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</si>
  <si>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</si>
  <si>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</si>
  <si>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</si>
  <si>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</si>
  <si>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</si>
  <si>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</si>
  <si>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</si>
  <si>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</si>
  <si>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</si>
  <si>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</si>
  <si>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</si>
  <si>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</si>
  <si>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</si>
  <si>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</si>
  <si>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</si>
  <si>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</si>
  <si>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</si>
  <si>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</si>
  <si>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</si>
  <si>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</si>
  <si>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</si>
  <si>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</si>
  <si>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</si>
  <si>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</si>
  <si>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</si>
  <si>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</si>
  <si>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</si>
  <si>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</si>
  <si>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</si>
  <si>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</si>
  <si>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</si>
  <si>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</si>
  <si>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</si>
  <si>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</si>
  <si>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</si>
  <si>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</si>
  <si>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</si>
  <si>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</si>
  <si>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</si>
  <si>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</si>
  <si>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</si>
  <si>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</si>
  <si>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</si>
  <si>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</si>
  <si>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</si>
  <si>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</si>
  <si>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</si>
  <si>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</si>
  <si>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</si>
  <si>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</si>
  <si>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</si>
  <si>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</si>
  <si>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</si>
  <si>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</si>
  <si>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</si>
  <si>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</si>
  <si>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</si>
  <si>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</si>
  <si>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</si>
  <si>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</si>
  <si>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</si>
  <si>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</si>
  <si>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</si>
  <si>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</si>
  <si>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</si>
  <si>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</si>
  <si>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</si>
  <si>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</si>
  <si>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</si>
  <si>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</si>
  <si>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</si>
  <si>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</si>
  <si>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</si>
  <si>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</si>
  <si>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</si>
  <si>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</si>
  <si>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</si>
  <si>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</si>
  <si>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</si>
  <si>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</si>
  <si>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</si>
  <si>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</si>
  <si>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</si>
  <si>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</si>
  <si>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</si>
  <si>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</si>
  <si>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</si>
  <si>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</si>
  <si>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</si>
  <si>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</si>
  <si>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</si>
  <si>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</si>
  <si>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</si>
  <si>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</si>
  <si>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</si>
  <si>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</si>
  <si>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</si>
  <si>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</si>
  <si>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</si>
  <si>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</si>
  <si>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</si>
  <si>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</si>
  <si>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</si>
  <si>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</si>
  <si>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</si>
  <si>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</si>
  <si>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</si>
  <si>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</si>
  <si>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</si>
  <si>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</si>
  <si>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</si>
  <si>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</si>
  <si>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</si>
  <si>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</si>
  <si>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</si>
  <si>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</si>
  <si>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</si>
  <si>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</si>
  <si>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</si>
  <si>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</si>
  <si>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</si>
  <si>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</si>
  <si>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</si>
  <si>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</si>
  <si>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</si>
  <si>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</si>
  <si>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</si>
  <si>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</si>
  <si>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</si>
  <si>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</si>
  <si>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</si>
  <si>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</si>
  <si>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</si>
  <si>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</si>
  <si>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</si>
  <si>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</si>
  <si>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</si>
  <si>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</si>
  <si>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</si>
  <si>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</si>
  <si>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</si>
  <si>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</si>
  <si>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</si>
  <si>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</si>
  <si>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</si>
  <si>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</si>
  <si>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</si>
  <si>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</si>
  <si>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</si>
  <si>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</si>
  <si>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</si>
  <si>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</si>
  <si>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</si>
  <si>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</si>
  <si>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</si>
  <si>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</si>
  <si>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</si>
  <si>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</si>
  <si>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</si>
  <si>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</si>
  <si>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</si>
  <si>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</si>
  <si>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</si>
  <si>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</si>
  <si>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</si>
  <si>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</si>
  <si>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</si>
  <si>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</si>
  <si>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</si>
  <si>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</si>
  <si>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</si>
  <si>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</si>
  <si>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</si>
  <si>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</si>
  <si>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</si>
  <si>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</si>
  <si>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</si>
  <si>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</si>
  <si>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</si>
  <si>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</si>
  <si>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</si>
  <si>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</si>
  <si>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</si>
  <si>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</si>
  <si>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</si>
  <si>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</si>
  <si>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</si>
  <si>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</si>
  <si>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</si>
  <si>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</si>
  <si>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</si>
  <si>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</si>
  <si>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</si>
  <si>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</si>
  <si>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</si>
  <si>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</si>
  <si>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</si>
  <si>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</si>
  <si>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</si>
  <si>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</si>
  <si>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</si>
  <si>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</si>
  <si>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</si>
  <si>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</si>
  <si>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</si>
  <si>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</si>
  <si>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</si>
  <si>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</si>
  <si>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</si>
  <si>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</si>
  <si>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</si>
  <si>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</si>
  <si>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</si>
  <si>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</si>
  <si>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</si>
  <si>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</si>
  <si>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</si>
  <si>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</si>
  <si>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</si>
  <si>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</si>
  <si>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</si>
  <si>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</si>
  <si>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</si>
  <si>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</si>
  <si>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</si>
  <si>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</si>
  <si>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</si>
  <si>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</si>
  <si>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</si>
  <si>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</si>
  <si>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</si>
  <si>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</si>
  <si>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</si>
  <si>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</si>
  <si>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</si>
  <si>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</si>
  <si>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</si>
  <si>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</si>
  <si>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</si>
  <si>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</si>
  <si>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</si>
  <si>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</si>
  <si>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</si>
  <si>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</si>
  <si>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</si>
  <si>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</si>
  <si>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</si>
  <si>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</si>
  <si>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</si>
  <si>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</si>
  <si>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</si>
  <si>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</si>
  <si>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</si>
  <si>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</si>
  <si>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</si>
  <si>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</si>
  <si>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</si>
  <si>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</si>
  <si>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</si>
  <si>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</si>
  <si>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</si>
  <si>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</si>
  <si>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</si>
  <si>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</si>
  <si>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</si>
  <si>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</si>
  <si>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</si>
  <si>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</si>
  <si>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</si>
  <si>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</si>
  <si>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</si>
  <si>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</si>
  <si>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</si>
  <si>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</si>
  <si>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</si>
  <si>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</si>
  <si>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</si>
  <si>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</si>
  <si>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</si>
  <si>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</si>
  <si>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</si>
  <si>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</si>
  <si>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</si>
  <si>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</si>
  <si>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</si>
  <si>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</si>
  <si>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</si>
  <si>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</si>
  <si>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</si>
  <si>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</si>
  <si>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</si>
  <si>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</si>
  <si>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</si>
  <si>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</si>
  <si>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</si>
  <si>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</si>
  <si>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</si>
  <si>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</si>
  <si>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</si>
  <si>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</si>
  <si>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</si>
  <si>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</si>
  <si>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</si>
  <si>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</si>
  <si>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</si>
  <si>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</si>
  <si>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</si>
  <si>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</si>
  <si>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</si>
  <si>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</si>
  <si>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</si>
  <si>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</si>
  <si>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</si>
  <si>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</si>
  <si>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</si>
  <si>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</si>
  <si>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</si>
  <si>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</si>
  <si>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</si>
  <si>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</si>
  <si>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</si>
  <si>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</si>
  <si>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</si>
  <si>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</si>
  <si>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</si>
  <si>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</si>
  <si>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</si>
  <si>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</si>
  <si>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</si>
  <si>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</si>
  <si>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</si>
  <si>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</si>
  <si>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</si>
  <si>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</si>
  <si>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</si>
  <si>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</si>
  <si>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</si>
  <si>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</si>
  <si>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</si>
  <si>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</si>
  <si>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</si>
  <si>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</si>
  <si>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</si>
  <si>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</si>
  <si>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</si>
  <si>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</si>
  <si>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</si>
  <si>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</si>
  <si>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</si>
  <si>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</si>
  <si>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</si>
  <si>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</si>
  <si>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</si>
  <si>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</si>
  <si>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</si>
  <si>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</si>
  <si>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</si>
  <si>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</si>
  <si>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</si>
  <si>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</si>
  <si>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</si>
  <si>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</si>
  <si>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</si>
  <si>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</si>
  <si>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</si>
  <si>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</si>
  <si>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</si>
  <si>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</si>
  <si>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</si>
  <si>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</si>
  <si>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</si>
  <si>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</si>
  <si>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</si>
  <si>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</si>
  <si>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</si>
  <si>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</si>
  <si>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</si>
  <si>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</si>
  <si>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</si>
  <si>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</si>
  <si>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</si>
  <si>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</si>
  <si>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</si>
  <si>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</si>
  <si>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</si>
  <si>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</si>
  <si>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</si>
  <si>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</si>
  <si>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</si>
  <si>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</si>
  <si>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</si>
  <si>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</si>
  <si>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</si>
  <si>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</si>
  <si>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</si>
  <si>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</si>
  <si>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</si>
  <si>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</si>
  <si>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</si>
  <si>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</si>
  <si>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</si>
  <si>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</si>
  <si>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</si>
  <si>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</si>
  <si>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</si>
  <si>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</si>
  <si>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</si>
  <si>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</si>
  <si>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</si>
  <si>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</si>
  <si>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</si>
  <si>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</si>
  <si>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</si>
  <si>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</si>
  <si>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</si>
  <si>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</si>
  <si>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</si>
  <si>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</si>
  <si>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</si>
  <si>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</si>
  <si>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</si>
  <si>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</si>
  <si>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</si>
  <si>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</si>
  <si>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</si>
  <si>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</si>
  <si>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</si>
  <si>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</si>
  <si>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</si>
  <si>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</si>
  <si>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</si>
  <si>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</si>
  <si>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</si>
  <si>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</si>
  <si>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</si>
  <si>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</si>
  <si>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</si>
  <si>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</si>
  <si>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</si>
  <si>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</si>
  <si>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</si>
  <si>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</si>
  <si>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</si>
  <si>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</si>
  <si>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</si>
  <si>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</si>
  <si>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</si>
  <si>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</si>
  <si>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</si>
  <si>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</si>
  <si>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</si>
  <si>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</si>
  <si>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</si>
  <si>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</si>
  <si>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</si>
  <si>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</si>
  <si>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</si>
  <si>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</si>
  <si>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</si>
  <si>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</si>
  <si>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</si>
  <si>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</si>
  <si>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</si>
  <si>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</si>
  <si>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</si>
  <si>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</si>
  <si>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</si>
  <si>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</si>
  <si>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</si>
  <si>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</si>
  <si>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</si>
  <si>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</si>
  <si>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</si>
  <si>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</si>
  <si>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</si>
  <si>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</si>
  <si>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</si>
  <si>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</si>
  <si>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</si>
  <si>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</si>
  <si>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</si>
  <si>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</si>
  <si>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</si>
  <si>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</si>
  <si>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</si>
  <si>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</si>
  <si>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</si>
  <si>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</si>
  <si>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</si>
  <si>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</si>
  <si>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</si>
  <si>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</si>
  <si>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</si>
  <si>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</si>
  <si>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</si>
  <si>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</si>
  <si>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</si>
  <si>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</si>
  <si>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</si>
  <si>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</si>
  <si>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</si>
  <si>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</si>
  <si>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</si>
  <si>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</si>
  <si>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</si>
  <si>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</si>
  <si>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</si>
  <si>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</si>
  <si>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</si>
  <si>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</si>
  <si>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</si>
  <si>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</si>
  <si>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</si>
  <si>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</si>
  <si>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</si>
  <si>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</si>
  <si>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</si>
  <si>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</si>
  <si>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</si>
  <si>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</si>
  <si>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</si>
  <si>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</si>
  <si>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</si>
  <si>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</si>
  <si>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</si>
  <si>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</si>
  <si>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</si>
  <si>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</si>
  <si>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</si>
  <si>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</si>
  <si>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</si>
  <si>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</si>
  <si>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</si>
  <si>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</si>
  <si>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</si>
  <si>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</si>
  <si>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</si>
  <si>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</si>
  <si>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</si>
  <si>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</si>
  <si>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</si>
  <si>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</si>
  <si>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</si>
  <si>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</si>
  <si>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</si>
  <si>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</si>
  <si>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</si>
  <si>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</si>
  <si>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</si>
  <si>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</si>
  <si>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</si>
  <si>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</si>
  <si>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</si>
  <si>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</si>
  <si>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</si>
  <si>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</si>
  <si>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</si>
  <si>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</si>
  <si>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</si>
  <si>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</si>
  <si>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</si>
  <si>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</si>
  <si>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</si>
  <si>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</si>
  <si>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</si>
  <si>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</si>
  <si>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</si>
  <si>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</si>
  <si>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</si>
  <si>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</si>
  <si>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</si>
  <si>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</si>
  <si>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</si>
  <si>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</si>
  <si>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</si>
  <si>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</si>
  <si>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</si>
  <si>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</si>
  <si>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</si>
  <si>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</si>
  <si>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</si>
  <si>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</si>
  <si>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</si>
  <si>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</si>
  <si>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</si>
  <si>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</si>
  <si>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</si>
  <si>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</si>
  <si>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</si>
  <si>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</si>
  <si>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</si>
  <si>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</si>
  <si>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</si>
  <si>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</si>
  <si>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</si>
  <si>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</si>
  <si>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</si>
  <si>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</si>
  <si>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</si>
  <si>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</si>
  <si>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</si>
  <si>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</si>
  <si>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</si>
  <si>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</si>
  <si>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</si>
  <si>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</si>
  <si>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</si>
  <si>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</si>
  <si>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</si>
  <si>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</si>
  <si>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</si>
  <si>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</si>
  <si>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</si>
  <si>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</si>
  <si>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</si>
  <si>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</si>
  <si>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</si>
  <si>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</si>
  <si>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</si>
  <si>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</si>
  <si>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</si>
  <si>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</si>
  <si>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</si>
  <si>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</si>
  <si>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</si>
  <si>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</si>
  <si>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</si>
  <si>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</si>
  <si>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</si>
  <si>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</si>
  <si>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</si>
  <si>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</si>
  <si>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</si>
  <si>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</si>
  <si>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</si>
  <si>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</si>
  <si>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</si>
  <si>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</si>
  <si>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</si>
  <si>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</si>
  <si>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</si>
  <si>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</si>
  <si>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</si>
  <si>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</si>
  <si>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</si>
  <si>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</si>
  <si>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</si>
  <si>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</si>
  <si>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</si>
  <si>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</si>
  <si>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</si>
  <si>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</si>
  <si>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</si>
  <si>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</si>
  <si>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</si>
  <si>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</si>
  <si>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</si>
  <si>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</si>
  <si>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</si>
  <si>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</si>
  <si>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</si>
  <si>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</si>
  <si>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</si>
  <si>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</si>
  <si>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</si>
  <si>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</si>
  <si>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</si>
  <si>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</si>
  <si>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</si>
  <si>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</si>
  <si>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</si>
  <si>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</si>
  <si>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</si>
  <si>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</si>
  <si>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</si>
  <si>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</si>
  <si>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</si>
  <si>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</si>
  <si>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</si>
  <si>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</si>
  <si>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</si>
  <si>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</si>
  <si>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</si>
  <si>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</si>
  <si>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</si>
  <si>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</si>
  <si>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</si>
  <si>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</si>
  <si>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</si>
  <si>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</si>
  <si>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</si>
  <si>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</si>
  <si>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</si>
  <si>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</si>
  <si>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</si>
  <si>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</si>
  <si>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</si>
  <si>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</si>
  <si>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</si>
  <si>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</si>
  <si>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</si>
  <si>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</si>
  <si>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</si>
  <si>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</si>
  <si>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</si>
  <si>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</si>
  <si>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</si>
  <si>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</si>
  <si>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</si>
  <si>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</si>
  <si>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</si>
  <si>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</si>
  <si>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</si>
  <si>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</si>
  <si>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</si>
  <si>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</si>
  <si>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</si>
  <si>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</si>
  <si>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</si>
  <si>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</si>
  <si>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</si>
  <si>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</si>
  <si>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</si>
  <si>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</si>
  <si>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</si>
  <si>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</si>
  <si>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</si>
  <si>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</si>
  <si>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</si>
  <si>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</si>
  <si>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</si>
  <si>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</si>
  <si>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</si>
  <si>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</si>
  <si>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</si>
  <si>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</si>
  <si>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</si>
  <si>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</si>
  <si>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</si>
  <si>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</si>
  <si>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</si>
  <si>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</si>
  <si>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</si>
  <si>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</si>
  <si>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</si>
  <si>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</si>
  <si>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</si>
  <si>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</si>
  <si>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</si>
  <si>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</si>
  <si>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</si>
  <si>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</si>
  <si>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</si>
  <si>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</si>
  <si>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</si>
  <si>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</si>
  <si>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</si>
  <si>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</si>
  <si>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</si>
  <si>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</si>
  <si>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</si>
  <si>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</si>
  <si>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</si>
  <si>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</si>
  <si>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</si>
  <si>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</si>
  <si>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</si>
  <si>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</si>
  <si>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</si>
  <si>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</si>
  <si>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</si>
  <si>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</si>
  <si>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</si>
  <si>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</si>
  <si>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</si>
  <si>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</si>
  <si>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</si>
  <si>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</si>
  <si>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</si>
  <si>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</si>
  <si>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</si>
  <si>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</si>
  <si>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</si>
  <si>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</si>
  <si>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</si>
  <si>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</si>
  <si>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</si>
  <si>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</si>
  <si>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</si>
  <si>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</si>
  <si>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</si>
  <si>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</si>
  <si>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</si>
  <si>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</si>
  <si>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</si>
  <si>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</si>
  <si>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</si>
  <si>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</si>
  <si>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</si>
  <si>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</si>
  <si>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</si>
  <si>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</si>
  <si>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</si>
  <si>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</si>
  <si>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</si>
  <si>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</si>
  <si>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</si>
  <si>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</si>
  <si>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</si>
  <si>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</si>
  <si>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</si>
  <si>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</si>
  <si>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</si>
  <si>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</si>
  <si>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</si>
  <si>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</si>
  <si>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</si>
  <si>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</si>
  <si>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</si>
  <si>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</si>
  <si>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</si>
  <si>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</si>
  <si>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</si>
  <si>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</si>
  <si>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</si>
  <si>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</si>
  <si>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</si>
  <si>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</si>
  <si>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</si>
  <si>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</si>
  <si>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</si>
  <si>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</si>
  <si>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</si>
  <si>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</si>
  <si>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</si>
  <si>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</si>
  <si>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</si>
  <si>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</si>
  <si>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</si>
  <si>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</si>
  <si>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</si>
  <si>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</si>
  <si>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</si>
  <si>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</si>
  <si>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</si>
  <si>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</si>
  <si>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</si>
  <si>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</si>
  <si>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</si>
  <si>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</si>
  <si>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</si>
  <si>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</si>
  <si>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</si>
  <si>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</si>
  <si>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</si>
  <si>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</si>
  <si>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</si>
  <si>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</si>
  <si>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</si>
  <si>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</si>
  <si>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</si>
  <si>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</si>
  <si>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</si>
  <si>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</si>
  <si>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</si>
  <si>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</si>
  <si>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</si>
  <si>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</si>
  <si>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</si>
  <si>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</si>
  <si>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</si>
  <si>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</si>
  <si>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</si>
  <si>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</si>
  <si>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</si>
  <si>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</si>
  <si>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</si>
  <si>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</si>
  <si>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</si>
  <si>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</si>
  <si>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</si>
  <si>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</si>
  <si>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</si>
  <si>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</si>
  <si>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</si>
  <si>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</si>
  <si>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</si>
  <si>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</si>
  <si>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</si>
  <si>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</si>
  <si>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</si>
  <si>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</si>
  <si>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</si>
  <si>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</si>
  <si>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</si>
  <si>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</si>
  <si>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</si>
  <si>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</si>
  <si>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</si>
  <si>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</si>
  <si>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</si>
  <si>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</si>
  <si>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</si>
  <si>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</si>
  <si>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</si>
  <si>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</si>
  <si>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</si>
  <si>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</si>
  <si>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</si>
  <si>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</si>
  <si>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</si>
  <si>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</si>
  <si>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</si>
  <si>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</si>
  <si>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</si>
  <si>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</si>
  <si>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</si>
  <si>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</si>
  <si>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</si>
  <si>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</si>
  <si>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</si>
  <si>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</si>
  <si>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</si>
  <si>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</si>
  <si>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</si>
  <si>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</si>
  <si>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</si>
  <si>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</si>
  <si>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</si>
  <si>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</si>
  <si>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</si>
  <si>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</si>
  <si>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</si>
  <si>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</si>
  <si>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</si>
  <si>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</si>
  <si>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</si>
  <si>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</si>
  <si>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</si>
  <si>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</si>
  <si>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</si>
  <si>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</si>
  <si>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</si>
  <si>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</si>
  <si>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</si>
  <si>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</si>
  <si>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</si>
  <si>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</si>
  <si>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</si>
  <si>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</si>
  <si>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</si>
  <si>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</si>
  <si>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</si>
  <si>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</si>
  <si>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</si>
  <si>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</si>
  <si>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</si>
  <si>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</si>
  <si>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</si>
  <si>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</si>
  <si>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</si>
  <si>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</si>
  <si>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</si>
  <si>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</si>
  <si>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</si>
  <si>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</si>
  <si>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</si>
  <si>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</si>
  <si>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</si>
  <si>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</si>
  <si>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</si>
  <si>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</si>
  <si>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</si>
  <si>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</si>
  <si>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</si>
  <si>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</si>
  <si>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</si>
  <si>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</si>
  <si>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</si>
  <si>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</si>
  <si>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</si>
  <si>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</si>
  <si>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</si>
  <si>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</si>
  <si>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</si>
  <si>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</si>
  <si>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</si>
  <si>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</si>
  <si>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</si>
  <si>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</si>
  <si>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</si>
  <si>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</si>
  <si>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</si>
  <si>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</si>
  <si>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</si>
  <si>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</si>
  <si>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</si>
  <si>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</si>
  <si>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</si>
  <si>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</si>
  <si>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</si>
  <si>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</si>
  <si>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</si>
  <si>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</si>
  <si>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</si>
  <si>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</si>
  <si>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</si>
  <si>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</si>
  <si>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</si>
  <si>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</si>
  <si>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</si>
  <si>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</si>
  <si>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</si>
  <si>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</si>
  <si>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</si>
  <si>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</si>
  <si>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</si>
  <si>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</si>
  <si>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</si>
  <si>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</si>
  <si>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</si>
  <si>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</si>
  <si>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</si>
  <si>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</si>
  <si>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</si>
  <si>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</si>
  <si>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</si>
  <si>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</si>
  <si>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</si>
  <si>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</si>
  <si>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</si>
  <si>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</si>
  <si>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</si>
  <si>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</si>
  <si>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</si>
  <si>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</si>
  <si>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</si>
  <si>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</si>
  <si>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</si>
  <si>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</si>
  <si>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</si>
  <si>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</si>
  <si>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</si>
  <si>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</si>
  <si>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</si>
  <si>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</si>
  <si>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</si>
  <si>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</si>
  <si>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</si>
  <si>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</si>
  <si>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</si>
  <si>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</si>
  <si>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</si>
  <si>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</si>
  <si>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</si>
  <si>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</si>
  <si>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</si>
  <si>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</si>
  <si>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</si>
  <si>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</si>
  <si>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</si>
  <si>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</si>
  <si>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</si>
  <si>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</si>
  <si>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</si>
  <si>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</si>
  <si>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</si>
  <si>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</si>
  <si>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</si>
  <si>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</si>
  <si>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</si>
  <si>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</si>
  <si>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</si>
  <si>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</si>
  <si>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</si>
  <si>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</si>
  <si>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</si>
  <si>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</si>
  <si>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</si>
  <si>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</si>
  <si>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</si>
  <si>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</si>
  <si>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</si>
  <si>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</si>
  <si>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</si>
  <si>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</si>
  <si>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</si>
  <si>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</si>
  <si>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</si>
  <si>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</si>
  <si>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</si>
  <si>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</si>
  <si>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</si>
  <si>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</si>
  <si>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</si>
  <si>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</si>
  <si>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</si>
  <si>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</si>
  <si>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</si>
  <si>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</si>
  <si>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</si>
  <si>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</si>
  <si>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</si>
  <si>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</si>
  <si>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</si>
  <si>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</si>
  <si>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</si>
  <si>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</si>
  <si>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</si>
  <si>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</si>
  <si>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</si>
  <si>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</si>
  <si>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</si>
  <si>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</si>
  <si>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</si>
  <si>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</si>
  <si>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</si>
  <si>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</si>
  <si>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</si>
  <si>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</si>
  <si>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</si>
  <si>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</si>
  <si>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</si>
  <si>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</si>
  <si>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</si>
  <si>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</si>
  <si>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</si>
  <si>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</si>
  <si>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</si>
  <si>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</si>
  <si>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</si>
  <si>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</si>
  <si>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</si>
  <si>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</si>
  <si>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</si>
  <si>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</si>
  <si>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</si>
  <si>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</si>
  <si>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</si>
  <si>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</si>
  <si>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</si>
  <si>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</si>
  <si>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</si>
  <si>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</si>
  <si>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</si>
  <si>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</si>
  <si>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</si>
  <si>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</si>
  <si>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</si>
  <si>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</si>
  <si>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</si>
  <si>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</si>
  <si>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</si>
  <si>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</si>
  <si>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</si>
  <si>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</si>
  <si>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</si>
  <si>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</si>
  <si>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</si>
  <si>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</si>
  <si>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</si>
  <si>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</si>
  <si>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</si>
  <si>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</si>
  <si>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</si>
  <si>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</si>
  <si>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</si>
  <si>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</si>
  <si>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</si>
  <si>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</si>
  <si>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</si>
  <si>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</si>
  <si>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</si>
  <si>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</si>
  <si>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</si>
  <si>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</si>
  <si>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</si>
  <si>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</si>
  <si>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</si>
  <si>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</si>
  <si>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</si>
  <si>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</si>
  <si>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</si>
  <si>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</si>
  <si>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</si>
  <si>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</si>
  <si>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</si>
  <si>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</si>
  <si>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</si>
  <si>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</si>
  <si>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</si>
  <si>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</si>
  <si>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</si>
  <si>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</si>
  <si>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</si>
  <si>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</si>
  <si>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</si>
  <si>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</si>
  <si>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</si>
  <si>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</si>
  <si>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</si>
  <si>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</si>
  <si>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</si>
  <si>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</si>
  <si>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</si>
  <si>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</si>
  <si>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</si>
  <si>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</si>
  <si>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</si>
  <si>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</si>
  <si>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</si>
  <si>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</si>
  <si>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</si>
  <si>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</si>
  <si>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</si>
  <si>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</si>
  <si>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</si>
  <si>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</si>
  <si>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</si>
  <si>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</si>
  <si>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</si>
  <si>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</si>
  <si>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</si>
  <si>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</si>
  <si>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</si>
  <si>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</si>
  <si>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</si>
  <si>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</si>
  <si>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</si>
  <si>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</si>
  <si>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</si>
  <si>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</si>
  <si>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</si>
  <si>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</si>
  <si>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</si>
  <si>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</si>
  <si>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</si>
  <si>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</si>
  <si>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</si>
  <si>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</si>
  <si>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</si>
  <si>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</si>
  <si>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</si>
  <si>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</si>
  <si>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</si>
  <si>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</si>
  <si>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</si>
  <si>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</si>
  <si>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</si>
  <si>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</si>
  <si>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</si>
  <si>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</si>
  <si>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</si>
  <si>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</si>
  <si>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</si>
  <si>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</si>
  <si>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</si>
  <si>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</si>
  <si>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</si>
  <si>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</si>
  <si>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</si>
  <si>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</si>
  <si>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</si>
  <si>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</si>
  <si>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</si>
  <si>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</si>
  <si>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</si>
  <si>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</si>
  <si>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</si>
  <si>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</si>
  <si>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</si>
  <si>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</si>
  <si>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</si>
  <si>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</si>
  <si>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</si>
  <si>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</si>
  <si>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</si>
  <si>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</si>
  <si>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</si>
  <si>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</si>
  <si>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</si>
  <si>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</si>
  <si>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</si>
  <si>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</si>
  <si>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</si>
  <si>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</si>
  <si>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</si>
  <si>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</si>
  <si>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</si>
  <si>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</si>
  <si>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</si>
  <si>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</si>
  <si>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</si>
  <si>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</si>
  <si>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</si>
  <si>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</si>
  <si>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</si>
  <si>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</si>
  <si>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</si>
  <si>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</si>
  <si>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</si>
  <si>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</si>
  <si>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</si>
  <si>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</si>
  <si>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</si>
  <si>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</si>
  <si>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</si>
  <si>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</si>
  <si>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</si>
  <si>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</si>
  <si>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</si>
  <si>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</si>
  <si>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</si>
  <si>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</si>
  <si>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</si>
  <si>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</si>
  <si>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</si>
  <si>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</si>
  <si>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</si>
  <si>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</si>
  <si>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</si>
  <si>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</si>
  <si>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</si>
  <si>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</si>
  <si>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</si>
  <si>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</si>
  <si>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</si>
  <si>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</si>
  <si>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</si>
  <si>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</si>
  <si>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</si>
  <si>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</si>
  <si>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</si>
  <si>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</si>
  <si>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</si>
  <si>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</si>
  <si>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</si>
  <si>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</si>
  <si>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</si>
  <si>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</si>
  <si>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</si>
  <si>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</si>
  <si>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</si>
  <si>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</si>
  <si>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</si>
  <si>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</si>
  <si>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</si>
  <si>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</si>
  <si>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</si>
  <si>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</si>
  <si>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</si>
  <si>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</si>
  <si>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</si>
  <si>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</si>
  <si>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</si>
  <si>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</si>
  <si>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</si>
  <si>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</si>
  <si>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</si>
  <si>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</si>
  <si>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</si>
  <si>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</si>
  <si>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</si>
  <si>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</si>
  <si>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</si>
  <si>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</si>
  <si>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</si>
  <si>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</si>
  <si>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</si>
  <si>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</si>
  <si>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</si>
  <si>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</si>
  <si>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</si>
  <si>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</si>
  <si>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</si>
  <si>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</si>
  <si>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</si>
  <si>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</si>
  <si>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</si>
  <si>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</si>
  <si>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</si>
  <si>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</si>
  <si>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</si>
  <si>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</si>
  <si>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</si>
  <si>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</si>
  <si>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</si>
  <si>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</si>
  <si>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</si>
  <si>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</si>
  <si>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</si>
  <si>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</si>
  <si>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</si>
  <si>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</si>
  <si>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</si>
  <si>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</si>
  <si>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</si>
  <si>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</si>
  <si>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</si>
  <si>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</si>
  <si>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</si>
  <si>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</si>
  <si>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</si>
  <si>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</si>
  <si>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</si>
  <si>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</si>
  <si>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</si>
  <si>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</si>
  <si>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</si>
  <si>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</si>
  <si>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</si>
  <si>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</si>
  <si>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</si>
  <si>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</si>
  <si>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</si>
  <si>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</si>
  <si>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</si>
  <si>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</si>
  <si>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</si>
  <si>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</si>
  <si>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</si>
  <si>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</si>
  <si>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</si>
  <si>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</si>
  <si>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</si>
  <si>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</si>
  <si>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</si>
  <si>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</si>
  <si>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</si>
  <si>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</si>
  <si>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</si>
  <si>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</si>
  <si>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</si>
  <si>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</si>
  <si>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</si>
  <si>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</si>
  <si>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</si>
  <si>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</si>
  <si>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</si>
  <si>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</si>
  <si>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</si>
  <si>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</si>
  <si>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</si>
  <si>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</si>
  <si>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</si>
  <si>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</si>
  <si>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</si>
  <si>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</si>
  <si>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</si>
  <si>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</si>
  <si>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</si>
  <si>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</si>
  <si>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</si>
  <si>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</si>
  <si>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</si>
  <si>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</si>
  <si>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</si>
  <si>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</si>
  <si>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</si>
  <si>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</si>
  <si>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</si>
  <si>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</si>
  <si>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</si>
  <si>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</si>
  <si>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</si>
  <si>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</si>
  <si>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</si>
  <si>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</si>
  <si>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</si>
  <si>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</si>
  <si>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</si>
  <si>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</si>
  <si>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</si>
  <si>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</si>
  <si>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</si>
  <si>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</si>
  <si>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</si>
  <si>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</si>
  <si>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</si>
  <si>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</si>
  <si>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</si>
  <si>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</si>
  <si>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</si>
  <si>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</si>
  <si>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</si>
  <si>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</si>
  <si>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</si>
  <si>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</si>
  <si>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</si>
  <si>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</si>
  <si>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</si>
  <si>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</si>
  <si>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</si>
  <si>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</si>
  <si>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</si>
  <si>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</si>
  <si>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</si>
  <si>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</si>
  <si>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</si>
  <si>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</si>
  <si>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</si>
  <si>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</si>
  <si>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</si>
  <si>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</si>
  <si>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</si>
  <si>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</si>
  <si>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</si>
  <si>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</si>
  <si>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</si>
  <si>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</si>
  <si>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</si>
  <si>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</si>
  <si>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</si>
  <si>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</si>
  <si>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</si>
  <si>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</si>
  <si>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</si>
  <si>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</si>
  <si>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</si>
  <si>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</si>
  <si>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</si>
  <si>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</si>
  <si>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</si>
  <si>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</si>
  <si>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</si>
  <si>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</si>
  <si>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</si>
  <si>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</si>
  <si>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</si>
  <si>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</si>
  <si>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</si>
  <si>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</si>
  <si>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</si>
  <si>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</si>
  <si>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</si>
  <si>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</si>
  <si>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</si>
  <si>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</si>
  <si>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</si>
  <si>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</si>
  <si>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</si>
  <si>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</si>
  <si>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</si>
  <si>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</si>
  <si>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</si>
  <si>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</si>
  <si>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</si>
  <si>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</si>
  <si>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</si>
  <si>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</si>
  <si>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</si>
  <si>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</si>
  <si>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</si>
  <si>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</si>
  <si>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</si>
  <si>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</si>
  <si>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</si>
  <si>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</si>
  <si>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</si>
  <si>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</si>
  <si>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</si>
  <si>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</si>
  <si>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</si>
  <si>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</si>
  <si>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</si>
  <si>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</si>
  <si>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</si>
  <si>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</si>
  <si>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</si>
  <si>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</si>
  <si>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</si>
  <si>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</si>
  <si>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</si>
  <si>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</si>
  <si>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</si>
  <si>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</si>
  <si>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</si>
  <si>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</si>
  <si>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</si>
  <si>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</si>
  <si>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</si>
  <si>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</si>
  <si>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</si>
  <si>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</si>
  <si>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</si>
  <si>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</si>
  <si>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</si>
  <si>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</si>
  <si>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</si>
  <si>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</si>
  <si>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</si>
  <si>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</si>
  <si>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</si>
  <si>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</si>
  <si>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</si>
  <si>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</si>
  <si>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</si>
  <si>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</si>
  <si>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</si>
  <si>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</si>
  <si>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</si>
  <si>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</si>
  <si>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</si>
  <si>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</si>
  <si>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</si>
  <si>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</si>
  <si>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</si>
  <si>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</si>
  <si>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</si>
  <si>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</si>
  <si>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</si>
  <si>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</si>
  <si>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</si>
  <si>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</si>
  <si>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</si>
  <si>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</si>
  <si>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</si>
  <si>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</si>
  <si>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</si>
  <si>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</si>
  <si>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</si>
  <si>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</si>
  <si>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</si>
  <si>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</si>
  <si>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</si>
  <si>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</si>
  <si>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</si>
  <si>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</si>
  <si>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</si>
  <si>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</si>
  <si>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</si>
  <si>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</si>
  <si>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</si>
  <si>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</si>
  <si>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</si>
  <si>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</si>
  <si>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</si>
  <si>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</si>
  <si>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</si>
  <si>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</si>
  <si>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</si>
  <si>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</si>
  <si>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</si>
  <si>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</si>
  <si>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</si>
  <si>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</si>
  <si>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</si>
  <si>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</si>
  <si>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</si>
  <si>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</si>
  <si>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</si>
  <si>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</si>
  <si>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</si>
  <si>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</si>
  <si>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</si>
  <si>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</si>
  <si>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</si>
  <si>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</si>
  <si>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</si>
  <si>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</si>
  <si>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</si>
  <si>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</si>
  <si>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</si>
  <si>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</si>
  <si>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</si>
  <si>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</si>
  <si>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</si>
  <si>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</si>
  <si>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</si>
  <si>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</si>
  <si>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</si>
  <si>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</si>
  <si>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</si>
  <si>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</si>
  <si>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</si>
  <si>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</si>
  <si>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</si>
  <si>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</si>
  <si>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</si>
  <si>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</si>
  <si>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</si>
  <si>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</si>
  <si>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</si>
  <si>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</si>
  <si>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</si>
  <si>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</si>
  <si>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</si>
  <si>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</si>
  <si>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</si>
  <si>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</si>
  <si>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</si>
  <si>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</si>
  <si>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</si>
  <si>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</si>
  <si>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</si>
  <si>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</si>
  <si>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</si>
  <si>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</si>
  <si>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</si>
  <si>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</si>
  <si>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</si>
  <si>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</si>
  <si>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</si>
  <si>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</si>
  <si>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</si>
  <si>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</si>
  <si>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</si>
  <si>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</si>
  <si>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</si>
  <si>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</si>
  <si>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</si>
  <si>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</si>
  <si>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</si>
  <si>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</si>
  <si>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</si>
  <si>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</si>
  <si>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</si>
  <si>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</si>
  <si>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</si>
  <si>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</si>
  <si>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</si>
  <si>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</si>
  <si>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</si>
  <si>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</si>
  <si>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</si>
  <si>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</si>
  <si>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</si>
  <si>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</si>
  <si>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</si>
  <si>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</si>
  <si>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</si>
  <si>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</si>
  <si>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</si>
  <si>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</si>
  <si>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</si>
  <si>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</si>
  <si>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</si>
  <si>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</si>
  <si>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</si>
  <si>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</si>
  <si>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</si>
  <si>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</si>
  <si>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</si>
  <si>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</si>
  <si>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</si>
  <si>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</si>
  <si>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</si>
  <si>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</si>
  <si>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</si>
  <si>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</si>
  <si>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</si>
  <si>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</si>
  <si>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</si>
  <si>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</si>
  <si>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</si>
  <si>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</si>
  <si>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</si>
  <si>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</si>
  <si>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</si>
  <si>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</si>
  <si>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</si>
  <si>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</si>
  <si>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</si>
  <si>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</si>
  <si>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</si>
  <si>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</si>
  <si>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</si>
  <si>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</si>
  <si>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</si>
  <si>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</si>
  <si>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</si>
  <si>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</si>
  <si>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</si>
  <si>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</si>
  <si>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</si>
  <si>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</si>
  <si>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</si>
  <si>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</si>
  <si>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</si>
  <si>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</si>
  <si>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</si>
  <si>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</si>
  <si>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</si>
  <si>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</si>
  <si>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</si>
  <si>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</si>
  <si>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</si>
  <si>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</si>
  <si>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</si>
  <si>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</si>
  <si>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</si>
  <si>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</si>
  <si>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</si>
  <si>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</si>
  <si>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</si>
  <si>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</si>
  <si>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</si>
  <si>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</si>
  <si>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</si>
  <si>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</si>
  <si>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</si>
  <si>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</si>
  <si>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</si>
  <si>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</si>
  <si>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</si>
  <si>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</si>
  <si>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</si>
  <si>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</si>
  <si>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</si>
  <si>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</si>
  <si>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</si>
  <si>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</si>
  <si>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</si>
  <si>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</si>
  <si>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</si>
  <si>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</si>
  <si>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</si>
  <si>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</si>
  <si>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</si>
  <si>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</si>
  <si>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</si>
  <si>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</si>
  <si>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</si>
  <si>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</si>
  <si>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</si>
  <si>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</si>
  <si>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</si>
  <si>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</si>
  <si>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</si>
  <si>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</si>
  <si>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</si>
  <si>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</si>
  <si>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</si>
  <si>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</si>
  <si>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</si>
  <si>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</si>
  <si>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</si>
  <si>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</si>
  <si>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</si>
  <si>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</si>
  <si>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</si>
  <si>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</si>
  <si>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</si>
  <si>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</si>
  <si>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</si>
  <si>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</si>
  <si>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</si>
  <si>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</si>
  <si>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</si>
  <si>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</si>
  <si>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</si>
  <si>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</si>
  <si>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</si>
  <si>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</si>
  <si>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</si>
  <si>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</si>
  <si>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</si>
  <si>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</si>
  <si>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</si>
  <si>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</si>
  <si>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</si>
  <si>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</si>
  <si>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</si>
  <si>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</si>
  <si>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</si>
  <si>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</si>
  <si>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</si>
  <si>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</si>
  <si>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</si>
  <si>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</si>
  <si>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</si>
  <si>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</si>
  <si>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</si>
  <si>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</si>
  <si>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</si>
  <si>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</si>
  <si>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</si>
  <si>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</si>
  <si>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</si>
  <si>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</si>
  <si>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</si>
  <si>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</si>
  <si>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</si>
  <si>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</si>
  <si>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</si>
  <si>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</si>
  <si>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</si>
  <si>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</si>
  <si>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</si>
  <si>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</si>
  <si>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</si>
  <si>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</si>
  <si>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</si>
  <si>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</si>
  <si>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</si>
  <si>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</si>
  <si>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</si>
  <si>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</si>
  <si>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</si>
  <si>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</si>
  <si>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</si>
  <si>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</si>
  <si>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</si>
  <si>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</si>
  <si>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</si>
  <si>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</si>
  <si>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</si>
  <si>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</si>
  <si>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</si>
  <si>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</si>
  <si>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</si>
  <si>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</si>
  <si>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</si>
  <si>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</si>
  <si>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</si>
  <si>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</si>
  <si>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</si>
  <si>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</si>
  <si>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</si>
  <si>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</si>
  <si>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</si>
  <si>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</si>
  <si>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</si>
  <si>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</si>
  <si>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</si>
  <si>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</si>
  <si>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</si>
  <si>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</si>
  <si>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</si>
  <si>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</si>
  <si>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</si>
  <si>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</si>
  <si>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</si>
  <si>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</si>
  <si>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</si>
  <si>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</si>
  <si>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</si>
  <si>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</si>
  <si>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</si>
  <si>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</si>
  <si>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</si>
  <si>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</si>
  <si>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</si>
  <si>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</si>
  <si>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</si>
  <si>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</si>
  <si>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</si>
  <si>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</si>
  <si>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</si>
  <si>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</si>
  <si>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</si>
  <si>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</si>
  <si>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</si>
  <si>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</si>
  <si>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</si>
  <si>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</si>
  <si>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</si>
  <si>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</si>
  <si>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</si>
  <si>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</si>
  <si>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</si>
  <si>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</si>
  <si>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</si>
  <si>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</si>
  <si>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</si>
  <si>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</si>
  <si>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</si>
  <si>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</si>
  <si>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</si>
  <si>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</si>
  <si>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</si>
  <si>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</si>
  <si>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</si>
  <si>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</si>
  <si>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</si>
  <si>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</si>
  <si>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</si>
  <si>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</si>
  <si>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</si>
  <si>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</si>
  <si>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</si>
  <si>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</si>
  <si>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</si>
  <si>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</si>
  <si>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</si>
  <si>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</si>
  <si>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</si>
  <si>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</si>
  <si>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</si>
  <si>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</si>
  <si>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</si>
  <si>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</si>
  <si>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</si>
  <si>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</si>
  <si>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</si>
  <si>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</si>
  <si>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</si>
  <si>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</si>
  <si>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</si>
  <si>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</si>
  <si>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</si>
  <si>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</si>
  <si>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</si>
  <si>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</si>
  <si>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</si>
  <si>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</si>
  <si>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</si>
  <si>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</si>
  <si>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</si>
  <si>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</si>
  <si>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</si>
  <si>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</si>
  <si>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</si>
  <si>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</si>
  <si>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</si>
  <si>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</si>
  <si>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</si>
  <si>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</si>
  <si>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</si>
  <si>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</si>
  <si>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</si>
  <si>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</si>
  <si>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</si>
  <si>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</si>
  <si>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</si>
  <si>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</si>
  <si>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</si>
  <si>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</si>
  <si>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</si>
  <si>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</si>
  <si>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</si>
  <si>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</si>
  <si>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</si>
  <si>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</si>
  <si>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</si>
  <si>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</si>
  <si>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</si>
  <si>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</si>
  <si>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</si>
  <si>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</si>
  <si>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</si>
  <si>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</si>
  <si>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</si>
  <si>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</si>
  <si>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</si>
  <si>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</si>
  <si>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</si>
  <si>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</si>
  <si>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</si>
  <si>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</si>
  <si>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</si>
  <si>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</si>
  <si>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</si>
  <si>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</si>
  <si>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</si>
  <si>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</si>
  <si>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</si>
  <si>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</si>
  <si>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</si>
  <si>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</si>
  <si>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</si>
  <si>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</si>
  <si>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</si>
  <si>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</si>
  <si>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</si>
  <si>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</si>
  <si>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</si>
  <si>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</si>
  <si>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</si>
  <si>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</si>
  <si>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</si>
  <si>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</si>
  <si>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</si>
  <si>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</si>
  <si>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</si>
  <si>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</si>
  <si>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</si>
  <si>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</si>
  <si>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</si>
  <si>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</si>
  <si>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</si>
  <si>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</si>
  <si>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</si>
  <si>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</si>
  <si>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</si>
  <si>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</si>
  <si>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</si>
  <si>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</si>
  <si>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</si>
  <si>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</si>
  <si>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</si>
  <si>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</si>
  <si>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</si>
  <si>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</si>
  <si>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</si>
  <si>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</si>
  <si>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</si>
  <si>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</si>
  <si>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</si>
  <si>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</si>
  <si>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</si>
  <si>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</si>
  <si>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</si>
  <si>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</si>
  <si>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</si>
  <si>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</si>
  <si>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</si>
  <si>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</si>
  <si>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</si>
  <si>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</si>
  <si>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</si>
  <si>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</si>
  <si>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</si>
  <si>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</si>
  <si>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</si>
  <si>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</si>
  <si>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</si>
  <si>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</si>
  <si>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</si>
  <si>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</si>
  <si>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</si>
  <si>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</si>
  <si>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</si>
  <si>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</si>
  <si>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</si>
  <si>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</si>
  <si>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</si>
  <si>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</si>
  <si>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</si>
  <si>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</si>
  <si>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</si>
  <si>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</si>
  <si>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</si>
  <si>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</si>
  <si>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</si>
  <si>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</si>
  <si>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</si>
  <si>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</si>
  <si>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</si>
  <si>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</si>
  <si>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</si>
  <si>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</si>
  <si>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</si>
  <si>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</si>
  <si>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</si>
  <si>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</si>
  <si>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</si>
  <si>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</si>
  <si>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</si>
  <si>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</si>
  <si>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</si>
  <si>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</si>
  <si>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</si>
  <si>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</si>
  <si>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</si>
  <si>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</si>
  <si>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</si>
  <si>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</si>
  <si>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</si>
  <si>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</si>
  <si>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</si>
  <si>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</si>
  <si>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</si>
  <si>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</si>
  <si>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</si>
  <si>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</si>
  <si>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</si>
  <si>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</si>
  <si>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</si>
  <si>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</si>
  <si>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</si>
  <si>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</si>
  <si>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</si>
  <si>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</si>
  <si>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</si>
  <si>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</si>
  <si>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</si>
  <si>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</si>
  <si>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</si>
  <si>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</si>
  <si>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</si>
  <si>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</si>
  <si>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</si>
  <si>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</si>
  <si>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</si>
  <si>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</si>
  <si>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</si>
  <si>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</si>
  <si>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</si>
  <si>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</si>
  <si>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</si>
  <si>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</si>
  <si>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</si>
  <si>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</si>
  <si>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</si>
  <si>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</si>
  <si>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</si>
  <si>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</si>
  <si>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</si>
  <si>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</si>
  <si>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</si>
  <si>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</si>
  <si>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</si>
  <si>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</si>
  <si>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</si>
  <si>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</si>
  <si>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</si>
  <si>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</si>
  <si>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</si>
  <si>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</si>
  <si>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</si>
  <si>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</si>
  <si>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</si>
  <si>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</si>
  <si>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</si>
  <si>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</si>
  <si>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</si>
  <si>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</si>
  <si>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</si>
  <si>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</si>
  <si>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</si>
  <si>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</si>
  <si>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</si>
  <si>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</si>
  <si>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</si>
  <si>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</si>
  <si>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</si>
  <si>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</si>
  <si>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</si>
  <si>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</si>
  <si>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</si>
  <si>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</si>
  <si>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</si>
  <si>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</si>
  <si>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</si>
  <si>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</si>
  <si>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</si>
  <si>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</si>
  <si>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</si>
  <si>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</si>
  <si>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</si>
  <si>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</si>
  <si>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</si>
  <si>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</si>
  <si>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</si>
  <si>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</si>
  <si>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</si>
  <si>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</si>
  <si>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</si>
  <si>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</si>
  <si>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</si>
  <si>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</si>
  <si>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</si>
  <si>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</si>
  <si>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</si>
  <si>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</si>
  <si>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</si>
  <si>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</si>
  <si>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</si>
  <si>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</si>
  <si>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</si>
  <si>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</si>
  <si>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</si>
  <si>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</si>
  <si>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</si>
  <si>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</si>
  <si>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</si>
  <si>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</si>
  <si>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</si>
  <si>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</si>
  <si>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</si>
  <si>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</si>
  <si>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</si>
  <si>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</si>
  <si>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</si>
  <si>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</si>
  <si>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</si>
  <si>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</si>
  <si>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</si>
  <si>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</si>
  <si>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</si>
  <si>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</si>
  <si>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</si>
  <si>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</si>
  <si>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</si>
  <si>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</si>
  <si>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</si>
  <si>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</si>
  <si>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</si>
  <si>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</si>
  <si>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</si>
  <si>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</si>
  <si>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</si>
  <si>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</si>
  <si>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</si>
  <si>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</si>
  <si>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</si>
  <si>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</si>
  <si>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</si>
  <si>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</si>
  <si>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</si>
  <si>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</si>
  <si>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</si>
  <si>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</si>
  <si>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</si>
  <si>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</si>
  <si>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</si>
  <si>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</si>
  <si>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</si>
  <si>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</si>
  <si>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</si>
  <si>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</si>
  <si>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</si>
  <si>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</si>
  <si>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</si>
  <si>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</si>
  <si>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</si>
  <si>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</si>
  <si>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</si>
  <si>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</si>
  <si>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</si>
  <si>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</si>
  <si>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</si>
  <si>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</si>
  <si>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</si>
  <si>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</si>
  <si>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</si>
  <si>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</si>
  <si>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</si>
  <si>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</si>
  <si>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</si>
  <si>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</si>
  <si>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</si>
  <si>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</si>
  <si>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</si>
  <si>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</si>
  <si>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</si>
  <si>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</si>
  <si>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</si>
  <si>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</si>
  <si>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</si>
  <si>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</si>
  <si>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</si>
  <si>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</si>
  <si>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</si>
  <si>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</si>
  <si>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</si>
  <si>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</si>
  <si>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</si>
  <si>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</si>
  <si>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</si>
  <si>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</si>
  <si>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</si>
  <si>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</si>
  <si>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</si>
  <si>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</si>
  <si>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</si>
  <si>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</si>
  <si>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</si>
  <si>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</si>
  <si>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</si>
  <si>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</si>
  <si>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</si>
  <si>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</si>
  <si>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</si>
  <si>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</si>
  <si>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</si>
  <si>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</si>
  <si>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</si>
  <si>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</si>
  <si>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</si>
  <si>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</si>
  <si>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</si>
  <si>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</si>
  <si>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</si>
  <si>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</si>
  <si>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</si>
  <si>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</si>
  <si>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</si>
  <si>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</si>
  <si>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</si>
  <si>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</si>
  <si>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</si>
  <si>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</si>
  <si>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</si>
  <si>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</si>
  <si>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</si>
  <si>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</si>
  <si>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</si>
  <si>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</si>
  <si>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</si>
  <si>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</si>
  <si>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</si>
  <si>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</si>
  <si>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</si>
  <si>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</si>
  <si>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</si>
  <si>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</si>
  <si>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</si>
  <si>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</si>
  <si>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</si>
  <si>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</si>
  <si>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</si>
  <si>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</si>
  <si>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</si>
  <si>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</si>
  <si>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</si>
  <si>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</si>
  <si>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</si>
  <si>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</si>
  <si>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</si>
  <si>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</si>
  <si>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</si>
  <si>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</si>
  <si>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</si>
  <si>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</si>
  <si>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</si>
  <si>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</si>
  <si>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</si>
  <si>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</si>
  <si>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</si>
  <si>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</si>
  <si>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</si>
  <si>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</si>
  <si>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</si>
  <si>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</si>
  <si>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</si>
  <si>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</si>
  <si>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</si>
  <si>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</si>
  <si>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</si>
  <si>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</si>
  <si>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</si>
  <si>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</si>
  <si>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</si>
  <si>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</si>
  <si>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</si>
  <si>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</si>
  <si>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</si>
  <si>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</si>
  <si>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</si>
  <si>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</si>
  <si>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</si>
  <si>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</si>
  <si>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</si>
  <si>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</si>
  <si>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</si>
  <si>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</si>
  <si>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</si>
  <si>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</si>
  <si>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</si>
  <si>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</si>
  <si>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</si>
  <si>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</si>
  <si>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</si>
  <si>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</si>
  <si>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</si>
  <si>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</si>
  <si>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</si>
  <si>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</si>
  <si>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</si>
  <si>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</si>
  <si>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</si>
  <si>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</si>
  <si>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</si>
  <si>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</si>
  <si>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</si>
  <si>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</si>
  <si>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</si>
  <si>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</si>
  <si>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</si>
  <si>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</si>
  <si>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</si>
  <si>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</si>
  <si>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</si>
  <si>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</si>
  <si>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</si>
  <si>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</si>
  <si>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</si>
  <si>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</si>
  <si>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</si>
  <si>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</si>
  <si>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</si>
  <si>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</si>
  <si>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</si>
  <si>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</si>
  <si>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</si>
  <si>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</si>
  <si>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</si>
  <si>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</si>
  <si>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</si>
  <si>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</si>
  <si>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</si>
  <si>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</si>
  <si>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</si>
  <si>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</si>
  <si>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</si>
  <si>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</si>
  <si>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</si>
  <si>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</si>
  <si>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</si>
  <si>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</si>
  <si>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</si>
  <si>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</si>
  <si>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</si>
  <si>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</si>
  <si>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</si>
  <si>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</si>
  <si>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</si>
  <si>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</si>
  <si>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</si>
  <si>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</si>
  <si>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</si>
  <si>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</si>
  <si>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</si>
  <si>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</si>
  <si>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</si>
  <si>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</si>
  <si>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</si>
  <si>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</si>
  <si>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</si>
  <si>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</si>
  <si>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</si>
  <si>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</si>
  <si>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</si>
  <si>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</si>
  <si>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</si>
  <si>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</si>
  <si>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</si>
  <si>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</si>
  <si>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</si>
  <si>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</si>
  <si>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</si>
  <si>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</si>
  <si>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</si>
  <si>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</si>
  <si>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</si>
  <si>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</si>
  <si>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</si>
  <si>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</si>
  <si>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</si>
  <si>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</si>
  <si>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</si>
  <si>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</si>
  <si>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</si>
  <si>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</si>
  <si>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</si>
  <si>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</si>
  <si>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</si>
  <si>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</si>
  <si>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</si>
  <si>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</si>
  <si>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</si>
  <si>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</si>
  <si>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</si>
  <si>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</si>
  <si>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</si>
  <si>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</si>
  <si>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</si>
  <si>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</si>
  <si>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</si>
  <si>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</si>
  <si>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</si>
  <si>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</si>
  <si>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</si>
  <si>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</si>
  <si>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</si>
  <si>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</si>
  <si>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</si>
  <si>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</si>
  <si>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</si>
  <si>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</si>
  <si>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</si>
  <si>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</si>
  <si>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</si>
  <si>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</si>
  <si>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</si>
  <si>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</si>
  <si>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</si>
  <si>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</si>
  <si>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</si>
  <si>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</si>
  <si>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</si>
  <si>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</si>
  <si>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</si>
  <si>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</si>
  <si>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</si>
  <si>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</si>
  <si>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</si>
  <si>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</si>
  <si>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</si>
  <si>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</si>
  <si>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</si>
  <si>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</si>
  <si>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</si>
  <si>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</si>
  <si>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</si>
  <si>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</si>
  <si>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</si>
  <si>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</si>
  <si>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</si>
  <si>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</si>
  <si>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</si>
  <si>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</si>
  <si>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</si>
  <si>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</si>
  <si>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</si>
  <si>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</si>
  <si>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</si>
  <si>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</si>
  <si>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</si>
  <si>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</si>
  <si>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</si>
  <si>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</si>
  <si>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</si>
  <si>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</si>
  <si>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</si>
  <si>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</si>
  <si>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</si>
  <si>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</si>
  <si>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</si>
  <si>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</si>
  <si>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</si>
  <si>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</si>
  <si>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</si>
  <si>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</si>
  <si>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</si>
  <si>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</si>
  <si>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</si>
  <si>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</si>
  <si>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</si>
  <si>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</si>
  <si>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</si>
  <si>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</si>
  <si>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</si>
  <si>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</si>
  <si>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</si>
  <si>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</si>
  <si>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</si>
  <si>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</si>
  <si>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</si>
  <si>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</si>
  <si>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</si>
  <si>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</si>
  <si>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</si>
  <si>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</si>
  <si>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</si>
  <si>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</si>
  <si>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</si>
  <si>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</si>
  <si>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</si>
  <si>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</si>
  <si>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</si>
  <si>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</si>
  <si>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</si>
  <si>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</si>
  <si>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</si>
  <si>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</si>
  <si>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</si>
  <si>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</si>
  <si>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</si>
  <si>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</si>
  <si>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</si>
  <si>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</si>
  <si>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</si>
  <si>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</si>
  <si>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</si>
  <si>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</si>
  <si>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</si>
  <si>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</si>
  <si>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</si>
  <si>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</si>
  <si>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</si>
  <si>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</si>
  <si>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</si>
  <si>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</si>
  <si>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</si>
  <si>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</si>
  <si>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</si>
  <si>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</si>
  <si>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</si>
  <si>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</si>
  <si>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</si>
  <si>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</si>
  <si>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</si>
  <si>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</si>
  <si>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</si>
  <si>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</si>
  <si>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</si>
  <si>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</si>
  <si>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</si>
  <si>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</si>
  <si>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</si>
  <si>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</si>
  <si>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</si>
  <si>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</si>
  <si>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</si>
  <si>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</si>
  <si>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</si>
  <si>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</si>
  <si>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</si>
  <si>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</si>
  <si>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</si>
  <si>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</si>
  <si>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</si>
  <si>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</si>
  <si>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</si>
  <si>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</si>
  <si>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</si>
  <si>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</si>
  <si>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</si>
  <si>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</si>
  <si>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</si>
  <si>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</si>
  <si>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</si>
  <si>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</si>
  <si>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</si>
  <si>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</si>
  <si>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</si>
  <si>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</si>
  <si>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</si>
  <si>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</si>
  <si>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</si>
  <si>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</si>
  <si>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</si>
  <si>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</si>
  <si>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</si>
  <si>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</si>
  <si>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</si>
  <si>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</si>
  <si>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</si>
  <si>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</si>
  <si>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</si>
  <si>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</si>
  <si>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</si>
  <si>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</si>
  <si>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</si>
  <si>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</si>
  <si>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</si>
  <si>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</si>
  <si>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</si>
  <si>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</si>
  <si>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</si>
  <si>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</si>
  <si>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</si>
  <si>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</si>
  <si>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</si>
  <si>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</si>
  <si>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</si>
  <si>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</si>
  <si>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</si>
  <si>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</si>
  <si>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</si>
  <si>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</si>
  <si>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</si>
  <si>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</si>
  <si>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</si>
  <si>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</si>
  <si>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</si>
  <si>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</si>
  <si>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</si>
  <si>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</si>
  <si>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</si>
  <si>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</si>
  <si>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</si>
  <si>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</si>
  <si>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</si>
  <si>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</si>
  <si>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</si>
  <si>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</si>
  <si>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</si>
  <si>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</si>
  <si>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</si>
  <si>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</si>
  <si>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</si>
  <si>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</si>
  <si>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</si>
  <si>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</si>
  <si>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</si>
  <si>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</si>
  <si>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</si>
  <si>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</si>
  <si>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</si>
  <si>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</si>
  <si>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</si>
  <si>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</si>
  <si>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</si>
  <si>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</si>
  <si>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</si>
  <si>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</si>
  <si>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</si>
  <si>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</si>
  <si>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</si>
  <si>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</si>
  <si>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</si>
  <si>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</si>
  <si>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</si>
  <si>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</si>
  <si>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</si>
  <si>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</si>
  <si>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</si>
  <si>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</si>
  <si>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</si>
  <si>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</si>
  <si>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</si>
  <si>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</si>
  <si>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</si>
  <si>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</si>
  <si>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</si>
  <si>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</si>
  <si>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</si>
  <si>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</si>
  <si>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</si>
  <si>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</si>
  <si>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</si>
  <si>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</si>
  <si>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</si>
  <si>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</si>
  <si>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</si>
  <si>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</si>
  <si>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</si>
  <si>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</si>
  <si>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</si>
  <si>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</si>
  <si>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</si>
  <si>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</si>
  <si>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</si>
  <si>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</si>
  <si>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</si>
  <si>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</si>
  <si>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</si>
  <si>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</si>
  <si>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</si>
  <si>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</si>
  <si>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</si>
  <si>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</si>
  <si>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</si>
  <si>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</si>
  <si>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</si>
  <si>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</si>
  <si>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</si>
  <si>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</si>
  <si>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</si>
  <si>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</si>
  <si>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</si>
  <si>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</si>
  <si>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</si>
  <si>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</si>
  <si>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</si>
  <si>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</si>
  <si>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</si>
  <si>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</si>
  <si>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</si>
  <si>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</si>
  <si>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</si>
  <si>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</si>
  <si>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</si>
  <si>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</si>
  <si>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</si>
  <si>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</si>
  <si>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</si>
  <si>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</si>
  <si>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</si>
  <si>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</si>
  <si>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</si>
  <si>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</si>
  <si>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</si>
  <si>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</si>
  <si>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</si>
  <si>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</si>
  <si>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</si>
  <si>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</si>
  <si>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</si>
  <si>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</si>
  <si>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</si>
  <si>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</si>
  <si>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</si>
  <si>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</si>
  <si>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</si>
  <si>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</si>
  <si>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</si>
  <si>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</si>
  <si>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</si>
  <si>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</si>
  <si>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</si>
  <si>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</si>
  <si>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</si>
  <si>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</si>
  <si>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</si>
  <si>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</si>
  <si>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</si>
  <si>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</si>
  <si>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</si>
  <si>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</si>
  <si>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</si>
  <si>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</si>
  <si>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</si>
  <si>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</si>
  <si>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</si>
  <si>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</si>
  <si>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</si>
  <si>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</si>
  <si>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</si>
  <si>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</si>
  <si>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</si>
  <si>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</si>
  <si>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</si>
  <si>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</si>
  <si>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</si>
  <si>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</si>
  <si>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</si>
  <si>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</si>
  <si>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</si>
  <si>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</si>
  <si>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</si>
  <si>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</si>
  <si>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</si>
  <si>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</si>
  <si>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</si>
  <si>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</si>
  <si>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</si>
  <si>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</si>
  <si>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</si>
  <si>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</si>
  <si>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</si>
  <si>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</si>
  <si>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</si>
  <si>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</si>
  <si>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</si>
  <si>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</si>
  <si>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</si>
  <si>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</si>
  <si>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</si>
  <si>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</si>
  <si>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</si>
  <si>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</si>
  <si>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</si>
  <si>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</si>
  <si>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</si>
  <si>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</si>
  <si>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</si>
  <si>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</si>
  <si>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</si>
  <si>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</si>
  <si>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</si>
  <si>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</si>
  <si>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</si>
  <si>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</si>
  <si>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</si>
  <si>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</si>
  <si>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</si>
  <si>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</si>
  <si>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</si>
  <si>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</si>
  <si>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</si>
  <si>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</si>
  <si>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</si>
  <si>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</si>
  <si>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</si>
  <si>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</si>
  <si>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</si>
  <si>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</si>
  <si>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</si>
  <si>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</si>
  <si>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</si>
  <si>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</si>
  <si>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</si>
  <si>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</si>
  <si>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</si>
  <si>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</si>
  <si>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</si>
  <si>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</si>
  <si>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</si>
  <si>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</si>
  <si>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</si>
  <si>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</si>
  <si>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</si>
  <si>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</si>
  <si>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</si>
  <si>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</si>
  <si>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</si>
  <si>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</si>
  <si>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</si>
  <si>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</si>
  <si>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</si>
  <si>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</si>
  <si>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</si>
  <si>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</si>
  <si>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</si>
  <si>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</si>
  <si>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</si>
  <si>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</si>
  <si>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</si>
  <si>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</si>
  <si>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</si>
  <si>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</si>
  <si>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</si>
  <si>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</si>
  <si>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</si>
  <si>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</si>
  <si>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</si>
  <si>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</si>
  <si>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</si>
  <si>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</si>
  <si>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</si>
  <si>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</si>
  <si>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</si>
  <si>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</si>
  <si>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</si>
  <si>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</si>
  <si>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</si>
  <si>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</si>
  <si>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</si>
  <si>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</si>
  <si>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</si>
  <si>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</si>
  <si>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</si>
  <si>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</si>
  <si>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</si>
  <si>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</si>
  <si>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</si>
  <si>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</si>
  <si>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</si>
  <si>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</si>
  <si>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</si>
  <si>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</si>
  <si>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</si>
  <si>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</si>
  <si>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</si>
  <si>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</si>
  <si>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</si>
  <si>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</si>
  <si>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</si>
  <si>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</si>
  <si>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</si>
  <si>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</si>
  <si>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</si>
  <si>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</si>
  <si>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</si>
  <si>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</si>
  <si>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</si>
  <si>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</si>
  <si>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</si>
  <si>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</si>
  <si>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</si>
  <si>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</si>
  <si>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</si>
  <si>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</si>
  <si>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</si>
  <si>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</si>
  <si>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</si>
  <si>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</si>
  <si>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</si>
  <si>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</si>
  <si>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</si>
  <si>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</si>
  <si>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</si>
  <si>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</si>
  <si>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</si>
  <si>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</si>
  <si>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</si>
  <si>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</si>
  <si>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</si>
  <si>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</si>
  <si>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</si>
  <si>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</si>
  <si>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</si>
  <si>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</si>
  <si>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</si>
  <si>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</si>
  <si>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</si>
  <si>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</si>
  <si>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</si>
  <si>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</si>
  <si>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</si>
  <si>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</si>
  <si>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</si>
  <si>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</si>
  <si>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</si>
  <si>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</si>
  <si>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</si>
  <si>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</si>
  <si>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</si>
  <si>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</si>
  <si>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</si>
  <si>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</si>
  <si>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</si>
  <si>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</si>
  <si>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</si>
  <si>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</si>
  <si>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</si>
  <si>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</si>
  <si>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</si>
  <si>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</si>
  <si>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</si>
  <si>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</si>
  <si>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</si>
  <si>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</si>
  <si>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</si>
  <si>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</si>
  <si>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</si>
  <si>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</si>
  <si>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</si>
  <si>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</si>
  <si>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</si>
  <si>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</si>
  <si>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</si>
  <si>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</si>
  <si>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</si>
  <si>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</si>
  <si>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</si>
  <si>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</si>
  <si>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</si>
  <si>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</si>
  <si>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</si>
  <si>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</si>
  <si>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</si>
  <si>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</si>
  <si>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</si>
  <si>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</si>
  <si>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</si>
  <si>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</si>
  <si>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</si>
  <si>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</si>
  <si>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</si>
  <si>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</si>
  <si>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</si>
  <si>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</si>
  <si>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</si>
  <si>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</si>
  <si>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</si>
  <si>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</si>
  <si>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</si>
  <si>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</si>
  <si>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</si>
  <si>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</si>
  <si>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</si>
  <si>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</si>
  <si>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</si>
  <si>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</si>
  <si>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</si>
  <si>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</si>
  <si>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</si>
  <si>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</si>
  <si>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</si>
  <si>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</si>
  <si>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</si>
  <si>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</si>
  <si>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</si>
  <si>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</si>
  <si>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</si>
  <si>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</si>
  <si>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</si>
  <si>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</si>
  <si>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</si>
  <si>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</si>
  <si>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</si>
  <si>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</si>
  <si>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</si>
  <si>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</si>
  <si>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</si>
  <si>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</si>
  <si>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</si>
  <si>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</si>
  <si>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</si>
  <si>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</si>
  <si>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</si>
  <si>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</si>
  <si>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</si>
  <si>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</si>
  <si>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</si>
  <si>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</si>
  <si>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</si>
  <si>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</si>
  <si>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</si>
  <si>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</si>
  <si>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</si>
  <si>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</si>
  <si>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</si>
  <si>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</si>
  <si>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</si>
  <si>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</si>
  <si>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</si>
  <si>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</si>
  <si>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</si>
  <si>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</si>
  <si>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</si>
  <si>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</si>
  <si>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</si>
  <si>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</si>
  <si>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</si>
  <si>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</si>
  <si>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</si>
  <si>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</si>
  <si>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</si>
  <si>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</si>
  <si>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</si>
  <si>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</si>
  <si>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</si>
  <si>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</si>
  <si>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</si>
  <si>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</si>
  <si>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</si>
  <si>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</si>
  <si>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</si>
  <si>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</si>
  <si>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</si>
  <si>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</si>
  <si>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</si>
  <si>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</si>
  <si>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</si>
  <si>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</si>
  <si>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</si>
  <si>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</si>
  <si>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</si>
  <si>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</si>
  <si>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</si>
  <si>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</si>
  <si>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</si>
  <si>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</si>
  <si>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</si>
  <si>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</si>
  <si>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</si>
  <si>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</si>
  <si>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</si>
  <si>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</si>
  <si>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</si>
  <si>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</si>
  <si>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</si>
  <si>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</si>
  <si>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</si>
  <si>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</si>
  <si>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</si>
  <si>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</si>
  <si>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</si>
  <si>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</si>
  <si>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</si>
  <si>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</si>
  <si>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</si>
  <si>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</si>
  <si>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</si>
  <si>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</si>
  <si>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</si>
  <si>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</si>
  <si>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</si>
  <si>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</si>
  <si>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</si>
  <si>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</si>
  <si>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</si>
  <si>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</si>
  <si>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</si>
  <si>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</si>
  <si>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</si>
  <si>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</si>
  <si>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</si>
  <si>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</si>
  <si>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</si>
  <si>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</si>
  <si>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</si>
  <si>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</si>
  <si>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</si>
  <si>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</si>
  <si>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</si>
  <si>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</si>
  <si>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</si>
  <si>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</si>
  <si>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</si>
  <si>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</si>
  <si>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</si>
  <si>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</si>
  <si>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</si>
  <si>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</si>
  <si>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</si>
  <si>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</si>
  <si>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</si>
  <si>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</si>
  <si>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</si>
  <si>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</si>
  <si>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</si>
  <si>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</si>
  <si>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</si>
  <si>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</si>
  <si>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</si>
  <si>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</si>
  <si>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</si>
  <si>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</si>
  <si>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</si>
  <si>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</si>
  <si>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</si>
  <si>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</si>
  <si>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</si>
  <si>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</si>
  <si>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</si>
  <si>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</si>
  <si>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</si>
  <si>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</si>
  <si>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</si>
  <si>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</si>
  <si>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</si>
  <si>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</si>
  <si>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</si>
  <si>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</si>
  <si>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</si>
  <si>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</si>
  <si>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</si>
  <si>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</si>
  <si>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</si>
  <si>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</si>
  <si>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</si>
  <si>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</si>
  <si>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</si>
  <si>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</si>
  <si>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</si>
  <si>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</si>
  <si>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</si>
  <si>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</si>
  <si>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</si>
  <si>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</si>
  <si>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</si>
  <si>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</si>
  <si>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</si>
  <si>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</si>
  <si>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</si>
  <si>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</si>
  <si>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</si>
  <si>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</si>
  <si>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</si>
  <si>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</si>
  <si>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</si>
  <si>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</si>
  <si>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</si>
  <si>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</si>
  <si>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</si>
  <si>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</si>
  <si>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</si>
  <si>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</si>
  <si>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</si>
  <si>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</si>
  <si>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</si>
  <si>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</si>
  <si>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</si>
  <si>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</si>
  <si>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</si>
  <si>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</si>
  <si>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</si>
  <si>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</si>
  <si>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</si>
  <si>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</si>
  <si>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</si>
  <si>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</si>
  <si>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</si>
  <si>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</si>
  <si>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</si>
  <si>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</si>
  <si>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</si>
  <si>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</si>
  <si>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</si>
  <si>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</si>
  <si>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</si>
  <si>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</si>
  <si>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</si>
  <si>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</si>
  <si>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</si>
  <si>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</si>
  <si>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</si>
  <si>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</si>
  <si>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</si>
  <si>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</si>
  <si>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</si>
  <si>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</si>
  <si>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</si>
  <si>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</si>
  <si>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</si>
  <si>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</si>
  <si>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</si>
  <si>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</si>
  <si>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</si>
  <si>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</si>
  <si>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</si>
  <si>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</si>
  <si>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</si>
  <si>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</si>
  <si>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</si>
  <si>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</si>
  <si>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</si>
  <si>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</si>
  <si>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</si>
  <si>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</si>
  <si>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</si>
  <si>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</si>
  <si>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</si>
  <si>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</si>
  <si>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</si>
  <si>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</si>
  <si>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</si>
  <si>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</si>
  <si>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</si>
  <si>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</si>
  <si>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</si>
  <si>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</si>
  <si>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</si>
  <si>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</si>
  <si>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</si>
  <si>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</si>
  <si>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</si>
  <si>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</si>
  <si>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</si>
  <si>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</si>
  <si>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</si>
  <si>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</si>
  <si>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</si>
  <si>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</si>
  <si>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</si>
  <si>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</si>
  <si>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</si>
  <si>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</si>
  <si>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</si>
  <si>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</si>
  <si>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</si>
  <si>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</si>
  <si>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</si>
  <si>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</si>
  <si>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</si>
  <si>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</si>
  <si>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</si>
  <si>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</si>
  <si>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</si>
  <si>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</si>
  <si>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</si>
  <si>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</si>
  <si>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</si>
  <si>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</si>
  <si>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</si>
  <si>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</si>
  <si>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</si>
  <si>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</si>
  <si>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</si>
  <si>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</si>
  <si>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</si>
  <si>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</si>
  <si>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</si>
  <si>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</si>
  <si>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</si>
  <si>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</si>
  <si>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</si>
  <si>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</si>
  <si>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</si>
  <si>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</si>
  <si>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</si>
  <si>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</si>
  <si>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</si>
  <si>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</si>
  <si>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</si>
  <si>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</si>
  <si>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</si>
  <si>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</si>
  <si>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</si>
  <si>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</si>
  <si>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</si>
  <si>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</si>
  <si>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</si>
  <si>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</si>
  <si>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</si>
  <si>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</si>
  <si>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</si>
  <si>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</si>
  <si>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</si>
  <si>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</si>
  <si>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</si>
  <si>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</si>
  <si>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</si>
  <si>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</si>
  <si>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</si>
  <si>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</si>
  <si>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</si>
  <si>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</si>
  <si>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</si>
  <si>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</si>
  <si>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</si>
  <si>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</si>
  <si>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</si>
  <si>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</si>
  <si>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</si>
  <si>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</si>
  <si>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</si>
  <si>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</si>
  <si>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</si>
  <si>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</si>
  <si>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</si>
  <si>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</si>
  <si>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</si>
  <si>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</si>
  <si>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</si>
  <si>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</si>
  <si>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</si>
  <si>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</si>
  <si>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</si>
  <si>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</si>
  <si>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</si>
  <si>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</si>
  <si>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</si>
  <si>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</si>
  <si>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</si>
  <si>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</si>
  <si>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</si>
  <si>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</si>
  <si>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</si>
  <si>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</si>
  <si>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</si>
  <si>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</si>
  <si>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</si>
  <si>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</si>
  <si>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</si>
  <si>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</si>
  <si>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</si>
  <si>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</si>
  <si>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</si>
  <si>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</si>
  <si>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</si>
  <si>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</si>
  <si>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</si>
  <si>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</si>
  <si>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</si>
  <si>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</si>
  <si>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</si>
  <si>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</si>
  <si>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</si>
  <si>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</si>
  <si>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</si>
  <si>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</si>
  <si>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</si>
  <si>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</si>
  <si>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</si>
  <si>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</si>
  <si>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</si>
  <si>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</si>
  <si>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</si>
  <si>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</si>
  <si>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</si>
  <si>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</si>
  <si>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</si>
  <si>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</si>
  <si>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</si>
  <si>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</si>
  <si>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</si>
  <si>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</si>
  <si>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</si>
  <si>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</si>
  <si>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</si>
  <si>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</si>
  <si>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</si>
  <si>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</si>
  <si>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</si>
  <si>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</si>
  <si>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</si>
  <si>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</si>
  <si>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</si>
  <si>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</si>
  <si>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</si>
  <si>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</si>
  <si>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</si>
  <si>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</si>
  <si>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</si>
  <si>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</si>
  <si>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</si>
  <si>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</si>
  <si>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</si>
  <si>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</si>
  <si>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</si>
  <si>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</si>
  <si>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</si>
  <si>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</si>
  <si>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</si>
  <si>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</si>
  <si>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</si>
  <si>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</si>
  <si>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</si>
  <si>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</si>
  <si>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</si>
  <si>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</si>
  <si>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</si>
  <si>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</si>
  <si>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</si>
  <si>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</si>
  <si>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</si>
  <si>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</si>
  <si>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</si>
  <si>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</si>
  <si>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</si>
  <si>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</si>
  <si>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</si>
  <si>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</si>
  <si>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</si>
  <si>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</si>
  <si>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</si>
  <si>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</si>
  <si>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</si>
  <si>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</si>
  <si>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</si>
  <si>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</si>
  <si>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</si>
  <si>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</si>
  <si>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</si>
  <si>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</si>
  <si>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</si>
  <si>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</si>
  <si>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</si>
  <si>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</si>
  <si>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</si>
  <si>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</si>
  <si>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</si>
  <si>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</si>
  <si>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</si>
  <si>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</si>
  <si>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</si>
  <si>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</si>
  <si>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</si>
  <si>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</si>
  <si>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</si>
  <si>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</si>
  <si>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</si>
  <si>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</si>
  <si>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</si>
  <si>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</si>
  <si>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</si>
  <si>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</si>
  <si>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</si>
  <si>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</si>
  <si>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</si>
  <si>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</si>
  <si>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</si>
  <si>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</si>
  <si>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</si>
  <si>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</si>
  <si>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</si>
  <si>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</si>
  <si>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</si>
  <si>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</si>
  <si>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</si>
  <si>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</si>
  <si>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</si>
  <si>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</si>
  <si>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</si>
  <si>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</si>
  <si>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</si>
  <si>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</si>
  <si>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</si>
  <si>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</si>
  <si>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</si>
  <si>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</si>
  <si>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</si>
  <si>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</si>
  <si>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</si>
  <si>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</si>
  <si>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</si>
  <si>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</si>
  <si>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</si>
  <si>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</si>
  <si>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</si>
  <si>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</si>
  <si>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</si>
  <si>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</si>
  <si>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</si>
  <si>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</si>
  <si>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</si>
  <si>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</si>
  <si>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</si>
  <si>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</si>
  <si>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</si>
  <si>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</si>
  <si>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</si>
  <si>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</si>
  <si>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</si>
  <si>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</si>
  <si>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</si>
  <si>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</si>
  <si>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</si>
  <si>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</si>
  <si>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</si>
  <si>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</si>
  <si>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</si>
  <si>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</si>
  <si>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</si>
  <si>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</si>
  <si>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</si>
  <si>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</si>
  <si>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</si>
  <si>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</si>
  <si>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</si>
  <si>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</si>
  <si>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</si>
  <si>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</si>
  <si>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</si>
  <si>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</si>
  <si>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</si>
  <si>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</si>
  <si>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</si>
  <si>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</si>
  <si>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</si>
  <si>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</si>
  <si>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</si>
  <si>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</si>
  <si>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</si>
  <si>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</si>
  <si>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</si>
  <si>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</si>
  <si>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</si>
  <si>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</si>
  <si>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</si>
  <si>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</si>
  <si>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</si>
  <si>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</si>
  <si>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</si>
  <si>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</si>
  <si>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</si>
  <si>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</si>
  <si>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</si>
  <si>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</si>
  <si>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</si>
  <si>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</si>
  <si>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</si>
  <si>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</si>
  <si>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</si>
  <si>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</si>
  <si>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</si>
  <si>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</si>
  <si>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</si>
  <si>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</si>
  <si>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</si>
  <si>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</si>
  <si>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</si>
  <si>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</si>
  <si>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</si>
  <si>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</si>
  <si>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</si>
  <si>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</si>
  <si>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</si>
  <si>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</si>
  <si>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</si>
  <si>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</si>
  <si>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</si>
  <si>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</si>
  <si>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</si>
  <si>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</si>
  <si>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</si>
  <si>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</si>
  <si>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</si>
  <si>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</si>
  <si>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</si>
  <si>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</si>
  <si>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</si>
  <si>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</si>
  <si>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</si>
  <si>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</si>
  <si>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</si>
  <si>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</si>
  <si>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</si>
  <si>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</si>
  <si>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</si>
  <si>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</si>
  <si>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</si>
  <si>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</si>
  <si>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</si>
  <si>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</si>
  <si>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</si>
  <si>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</si>
  <si>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</si>
  <si>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</si>
  <si>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</si>
  <si>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</si>
  <si>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</si>
  <si>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</si>
  <si>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</si>
  <si>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</si>
  <si>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</si>
  <si>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</si>
  <si>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</si>
  <si>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</si>
  <si>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</si>
  <si>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</si>
  <si>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</si>
  <si>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</si>
  <si>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</si>
  <si>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</si>
  <si>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</si>
  <si>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</si>
  <si>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</si>
  <si>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</si>
  <si>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</si>
  <si>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</si>
  <si>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</si>
  <si>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</si>
  <si>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</si>
  <si>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</si>
  <si>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</si>
  <si>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</si>
  <si>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</si>
  <si>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</si>
  <si>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</si>
  <si>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</si>
  <si>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</si>
  <si>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</si>
  <si>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</si>
  <si>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</si>
  <si>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</si>
  <si>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</si>
  <si>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</si>
  <si>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</si>
  <si>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</si>
  <si>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</si>
  <si>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</si>
  <si>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</si>
  <si>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</si>
  <si>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</si>
  <si>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</si>
  <si>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</si>
  <si>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</si>
  <si>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</si>
  <si>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</si>
  <si>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</si>
  <si>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</si>
  <si>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</si>
  <si>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</si>
  <si>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</si>
  <si>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</si>
  <si>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</si>
  <si>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</si>
  <si>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</si>
  <si>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</si>
  <si>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</si>
  <si>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</si>
  <si>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</si>
  <si>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</si>
  <si>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</si>
  <si>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</si>
  <si>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</si>
  <si>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</si>
  <si>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</si>
  <si>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</si>
  <si>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</si>
  <si>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</si>
  <si>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</si>
  <si>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</si>
  <si>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</si>
  <si>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</si>
  <si>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</si>
  <si>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</si>
  <si>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</si>
  <si>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</si>
  <si>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</si>
  <si>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</si>
  <si>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</si>
  <si>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</si>
  <si>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</si>
  <si>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</si>
  <si>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</si>
  <si>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</si>
  <si>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</si>
  <si>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</si>
  <si>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</si>
  <si>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</si>
  <si>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</si>
  <si>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</si>
  <si>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</si>
  <si>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</si>
  <si>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</si>
  <si>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</si>
  <si>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</si>
  <si>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</si>
  <si>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</si>
  <si>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</si>
  <si>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</si>
  <si>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</si>
  <si>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</si>
  <si>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</si>
  <si>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</si>
  <si>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</si>
  <si>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</si>
  <si>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</si>
  <si>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</si>
  <si>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</si>
  <si>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</si>
  <si>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</si>
  <si>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</si>
  <si>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</si>
  <si>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</si>
  <si>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</si>
  <si>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</si>
  <si>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</si>
  <si>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</si>
  <si>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</si>
  <si>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</si>
  <si>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</si>
  <si>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</si>
  <si>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</si>
  <si>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</si>
  <si>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</si>
  <si>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</si>
  <si>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</si>
  <si>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</si>
  <si>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</si>
  <si>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</si>
  <si>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</si>
  <si>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</si>
  <si>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</si>
  <si>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</si>
  <si>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</si>
  <si>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</si>
  <si>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</si>
  <si>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</si>
  <si>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</si>
  <si>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</si>
  <si>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</si>
  <si>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</si>
  <si>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</si>
  <si>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</si>
  <si>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</si>
  <si>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</si>
  <si>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</si>
  <si>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</si>
  <si>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</si>
  <si>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</si>
  <si>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</si>
  <si>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</si>
  <si>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</si>
  <si>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</si>
  <si>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</si>
  <si>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</si>
  <si>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</si>
  <si>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</si>
  <si>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</si>
  <si>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</si>
  <si>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</si>
  <si>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</si>
  <si>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</si>
  <si>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</si>
  <si>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</si>
  <si>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</si>
  <si>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</si>
  <si>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</si>
  <si>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</si>
  <si>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</si>
  <si>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</si>
  <si>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</si>
  <si>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</si>
  <si>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</si>
  <si>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</si>
  <si>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</si>
  <si>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</si>
  <si>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</si>
  <si>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</si>
  <si>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</si>
  <si>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</si>
  <si>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</si>
  <si>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</si>
  <si>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</si>
  <si>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</si>
  <si>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</si>
  <si>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</si>
  <si>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</si>
  <si>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</si>
  <si>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</si>
  <si>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</si>
  <si>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</si>
  <si>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</si>
  <si>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</si>
  <si>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</si>
  <si>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</si>
  <si>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</si>
  <si>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</si>
  <si>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</si>
  <si>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</si>
  <si>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</si>
  <si>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</si>
  <si>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</si>
  <si>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</si>
  <si>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</si>
  <si>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</si>
  <si>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</si>
  <si>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</si>
  <si>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</si>
  <si>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</si>
  <si>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</si>
  <si>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</si>
  <si>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</si>
  <si>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</si>
  <si>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</si>
  <si>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</si>
  <si>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</si>
  <si>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</si>
  <si>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</si>
  <si>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</si>
  <si>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</si>
  <si>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</si>
  <si>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</si>
  <si>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</si>
  <si>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</si>
  <si>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</si>
  <si>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</si>
  <si>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</si>
  <si>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</si>
  <si>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</si>
  <si>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</si>
  <si>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</si>
  <si>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</si>
  <si>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</si>
  <si>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</si>
  <si>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</si>
  <si>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</si>
  <si>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</si>
  <si>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</si>
  <si>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</si>
  <si>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</si>
  <si>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</si>
  <si>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</si>
  <si>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</si>
  <si>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</si>
  <si>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</si>
  <si>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</si>
  <si>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</si>
  <si>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</si>
  <si>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</si>
  <si>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</si>
  <si>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</si>
  <si>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</si>
  <si>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</si>
  <si>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</si>
  <si>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</si>
  <si>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</si>
  <si>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</si>
  <si>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</si>
  <si>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</si>
  <si>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</si>
  <si>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</si>
  <si>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</si>
  <si>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</si>
  <si>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</si>
  <si>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</si>
  <si>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</si>
  <si>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</si>
  <si>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</si>
  <si>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</si>
  <si>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</si>
  <si>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</si>
  <si>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</si>
  <si>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</si>
  <si>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</si>
  <si>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</si>
  <si>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</si>
  <si>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</si>
  <si>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</si>
  <si>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</si>
  <si>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</si>
  <si>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</si>
  <si>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</si>
  <si>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</si>
  <si>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</si>
  <si>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</si>
  <si>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</si>
  <si>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</si>
  <si>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</si>
  <si>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</si>
  <si>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</si>
  <si>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</si>
  <si>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</si>
  <si>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</si>
  <si>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</si>
  <si>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</si>
  <si>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</si>
  <si>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</si>
  <si>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</si>
  <si>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</si>
  <si>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</si>
  <si>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</si>
  <si>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</si>
  <si>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</si>
  <si>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</si>
  <si>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</si>
  <si>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</si>
  <si>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</si>
  <si>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</si>
  <si>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</si>
  <si>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</si>
  <si>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</si>
  <si>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</si>
  <si>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</si>
  <si>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</si>
  <si>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</si>
  <si>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</si>
  <si>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</si>
  <si>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</si>
  <si>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</si>
  <si>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</si>
  <si>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</si>
  <si>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</si>
  <si>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</si>
  <si>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</si>
  <si>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</si>
  <si>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</si>
  <si>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</si>
  <si>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</si>
  <si>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</si>
  <si>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</si>
  <si>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</si>
  <si>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</si>
  <si>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</si>
  <si>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</si>
  <si>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</si>
  <si>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</si>
  <si>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</si>
  <si>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</si>
  <si>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</si>
  <si>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</si>
  <si>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</si>
  <si>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</si>
  <si>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</si>
  <si>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</si>
  <si>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</si>
  <si>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</si>
  <si>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</si>
  <si>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</si>
  <si>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</si>
  <si>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</si>
  <si>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</si>
  <si>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</si>
  <si>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</si>
  <si>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</si>
  <si>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</si>
  <si>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</si>
  <si>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</si>
  <si>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</si>
  <si>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</si>
  <si>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</si>
  <si>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</si>
  <si>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</si>
  <si>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</si>
  <si>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</si>
  <si>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</si>
  <si>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</si>
  <si>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</si>
  <si>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</si>
  <si>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</si>
  <si>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</si>
  <si>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</si>
  <si>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</si>
  <si>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</si>
  <si>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</si>
  <si>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</si>
  <si>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</si>
  <si>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</si>
  <si>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</si>
  <si>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</si>
  <si>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</si>
  <si>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</si>
  <si>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</si>
  <si>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</si>
  <si>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</si>
  <si>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</si>
  <si>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</si>
  <si>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</si>
  <si>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</si>
  <si>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</si>
  <si>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</si>
  <si>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</si>
  <si>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</si>
  <si>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</si>
  <si>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</si>
  <si>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</si>
  <si>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</si>
  <si>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</si>
  <si>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</si>
  <si>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</si>
  <si>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</si>
  <si>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</si>
  <si>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</si>
  <si>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</si>
  <si>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</si>
  <si>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</si>
  <si>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</si>
  <si>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</si>
  <si>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</si>
  <si>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</si>
  <si>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</si>
  <si>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</si>
  <si>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</si>
  <si>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</si>
  <si>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</si>
  <si>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</si>
  <si>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</si>
  <si>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</si>
  <si>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</si>
  <si>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</si>
  <si>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</si>
  <si>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</si>
  <si>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</si>
  <si>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</si>
  <si>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</si>
  <si>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</si>
  <si>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</si>
  <si>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</si>
  <si>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</si>
  <si>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</si>
  <si>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</si>
  <si>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</si>
  <si>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</si>
  <si>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</si>
  <si>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</si>
  <si>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</si>
  <si>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</si>
  <si>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</si>
  <si>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</si>
  <si>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</si>
  <si>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</si>
  <si>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</si>
  <si>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</si>
  <si>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</si>
  <si>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</si>
  <si>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</si>
  <si>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</si>
  <si>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</si>
  <si>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</si>
  <si>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</si>
  <si>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</si>
  <si>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</si>
  <si>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</si>
  <si>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</si>
  <si>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</si>
  <si>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</si>
  <si>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</si>
  <si>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</si>
  <si>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</si>
  <si>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</si>
  <si>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</si>
  <si>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</si>
  <si>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</si>
  <si>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</si>
  <si>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</si>
  <si>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</si>
  <si>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</si>
  <si>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</si>
  <si>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</si>
  <si>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</si>
  <si>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</si>
  <si>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</si>
  <si>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</si>
  <si>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</si>
  <si>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</si>
  <si>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</si>
  <si>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</si>
  <si>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</si>
  <si>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</si>
  <si>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</si>
  <si>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</si>
  <si>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</si>
  <si>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</si>
  <si>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</si>
  <si>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</si>
  <si>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</si>
  <si>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</si>
  <si>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</si>
  <si>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</si>
  <si>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</si>
  <si>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</si>
  <si>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</si>
  <si>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</si>
  <si>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</si>
  <si>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</si>
  <si>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</si>
  <si>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</si>
  <si>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</si>
  <si>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</si>
  <si>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</si>
  <si>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</si>
  <si>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</si>
  <si>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</si>
  <si>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</si>
  <si>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</si>
  <si>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</si>
  <si>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</si>
  <si>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</si>
  <si>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</si>
  <si>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</si>
  <si>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</si>
  <si>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</si>
  <si>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</si>
  <si>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</si>
  <si>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</si>
  <si>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</si>
  <si>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</si>
  <si>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</si>
  <si>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</si>
  <si>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</si>
  <si>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</si>
  <si>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</si>
  <si>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</si>
  <si>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</si>
  <si>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</si>
  <si>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</si>
  <si>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</si>
  <si>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</si>
  <si>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</si>
  <si>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</si>
  <si>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</si>
  <si>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</si>
  <si>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</si>
  <si>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</si>
  <si>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</si>
  <si>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</si>
  <si>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</si>
  <si>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</si>
  <si>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</si>
  <si>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</si>
  <si>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</si>
  <si>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</si>
  <si>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</si>
  <si>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</si>
  <si>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</si>
  <si>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</si>
  <si>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</si>
  <si>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</si>
  <si>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</si>
  <si>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</si>
  <si>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</si>
  <si>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</si>
  <si>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</si>
  <si>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</si>
  <si>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</si>
  <si>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</si>
  <si>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</si>
  <si>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</si>
  <si>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</si>
  <si>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</si>
  <si>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</si>
  <si>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</si>
  <si>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</si>
  <si>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</si>
  <si>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</si>
  <si>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</si>
  <si>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</si>
  <si>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</si>
  <si>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</si>
  <si>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</si>
  <si>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</si>
  <si>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</si>
  <si>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</si>
  <si>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</si>
  <si>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</si>
  <si>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</si>
  <si>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</si>
  <si>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</si>
  <si>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</si>
  <si>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</si>
  <si>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</si>
  <si>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</si>
  <si>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</si>
  <si>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</si>
  <si>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</si>
  <si>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</si>
  <si>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</si>
  <si>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</si>
  <si>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</si>
  <si>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</si>
  <si>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</si>
  <si>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</si>
  <si>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</si>
  <si>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</si>
  <si>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</si>
  <si>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</si>
  <si>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</si>
  <si>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</si>
  <si>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</si>
  <si>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</si>
  <si>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</si>
  <si>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</si>
  <si>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</si>
  <si>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</si>
  <si>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</si>
  <si>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</si>
  <si>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</si>
  <si>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</si>
  <si>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</si>
  <si>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</si>
  <si>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</si>
  <si>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</si>
  <si>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</si>
  <si>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</si>
  <si>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</si>
  <si>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</si>
  <si>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</si>
  <si>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</si>
  <si>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</si>
  <si>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</si>
  <si>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</si>
  <si>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</si>
  <si>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</si>
  <si>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</si>
  <si>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</si>
  <si>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</si>
  <si>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</si>
  <si>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</si>
  <si>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</si>
  <si>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</si>
  <si>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</si>
  <si>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</si>
  <si>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</si>
  <si>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</si>
  <si>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</si>
  <si>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</si>
  <si>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</si>
  <si>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</si>
  <si>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</si>
  <si>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</si>
  <si>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</si>
  <si>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</si>
  <si>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</si>
  <si>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</si>
  <si>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</si>
  <si>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</si>
  <si>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</si>
  <si>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</si>
  <si>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</si>
  <si>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</si>
  <si>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</si>
  <si>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</si>
  <si>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</si>
  <si>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</si>
  <si>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</si>
  <si>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</si>
  <si>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</si>
  <si>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</si>
  <si>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</si>
  <si>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</si>
  <si>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</si>
  <si>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</si>
  <si>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</si>
  <si>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</si>
  <si>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</si>
  <si>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</si>
  <si>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</si>
  <si>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</si>
  <si>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</si>
  <si>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</si>
  <si>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</si>
  <si>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</si>
  <si>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</si>
  <si>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</si>
  <si>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</si>
  <si>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</si>
  <si>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</si>
  <si>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</si>
  <si>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</si>
  <si>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</si>
  <si>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</si>
  <si>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</si>
  <si>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</si>
  <si>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</si>
  <si>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</si>
  <si>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</si>
  <si>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</si>
  <si>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</si>
  <si>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</si>
  <si>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</si>
  <si>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</si>
  <si>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</si>
  <si>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</si>
  <si>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</si>
  <si>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</si>
  <si>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</si>
  <si>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</si>
  <si>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</si>
  <si>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</si>
  <si>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</si>
  <si>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</si>
  <si>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</si>
  <si>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</si>
  <si>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</si>
  <si>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</si>
  <si>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</si>
  <si>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</si>
  <si>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</si>
  <si>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</si>
  <si>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</si>
  <si>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</si>
  <si>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</si>
  <si>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</si>
  <si>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</si>
  <si>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</si>
  <si>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</si>
  <si>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</si>
  <si>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</si>
  <si>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</si>
  <si>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</si>
  <si>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</si>
  <si>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</si>
  <si>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</si>
  <si>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</si>
  <si>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</si>
  <si>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</si>
  <si>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</si>
  <si>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</si>
  <si>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</si>
  <si>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</si>
  <si>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</si>
  <si>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</si>
  <si>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</si>
  <si>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</si>
  <si>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</si>
  <si>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</si>
  <si>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</si>
  <si>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</si>
  <si>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</si>
  <si>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</si>
  <si>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</si>
  <si>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</si>
  <si>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</si>
  <si>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</si>
  <si>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</si>
  <si>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</si>
  <si>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</si>
  <si>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</si>
  <si>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</si>
  <si>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</si>
  <si>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</si>
  <si>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</si>
  <si>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</si>
  <si>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</si>
  <si>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</si>
  <si>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</si>
  <si>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</si>
  <si>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</si>
  <si>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</si>
  <si>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</si>
  <si>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</si>
  <si>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</si>
  <si>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</si>
  <si>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</si>
  <si>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</si>
  <si>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</si>
  <si>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</si>
  <si>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</si>
  <si>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</si>
  <si>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</si>
  <si>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</si>
  <si>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</si>
  <si>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</si>
  <si>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</si>
  <si>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</si>
  <si>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</si>
  <si>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</si>
  <si>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</si>
  <si>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</si>
  <si>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</si>
  <si>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</si>
  <si>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</si>
  <si>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</si>
  <si>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</si>
  <si>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</si>
  <si>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</si>
  <si>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</si>
  <si>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</si>
  <si>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</si>
  <si>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</si>
  <si>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</si>
  <si>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</si>
  <si>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</si>
  <si>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</si>
  <si>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</si>
  <si>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</si>
  <si>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</si>
  <si>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</si>
  <si>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</si>
  <si>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</si>
  <si>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</si>
  <si>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</si>
  <si>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</si>
  <si>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</si>
  <si>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</si>
  <si>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</si>
  <si>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</si>
  <si>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</si>
  <si>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</si>
  <si>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</si>
  <si>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</si>
  <si>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</si>
  <si>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</si>
  <si>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</si>
  <si>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</si>
  <si>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</si>
  <si>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</si>
  <si>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</si>
  <si>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</si>
  <si>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</si>
  <si>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</si>
  <si>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</si>
  <si>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</si>
  <si>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</si>
  <si>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</si>
  <si>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</si>
  <si>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</si>
  <si>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</si>
  <si>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</si>
  <si>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</si>
  <si>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</si>
  <si>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</si>
  <si>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</si>
  <si>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</si>
  <si>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</si>
  <si>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</si>
  <si>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</si>
  <si>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</si>
  <si>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</si>
  <si>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</si>
  <si>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</si>
  <si>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</si>
  <si>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</si>
  <si>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</si>
  <si>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</si>
  <si>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</si>
  <si>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</si>
  <si>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</si>
  <si>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</si>
  <si>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</si>
  <si>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</si>
  <si>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</si>
  <si>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</si>
  <si>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</si>
  <si>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</si>
  <si>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</si>
  <si>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</si>
  <si>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</si>
  <si>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</si>
  <si>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</si>
  <si>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</si>
  <si>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</si>
  <si>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</si>
  <si>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</si>
  <si>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</si>
  <si>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</si>
  <si>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</si>
  <si>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</si>
  <si>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</si>
  <si>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</si>
  <si>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</si>
  <si>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</si>
  <si>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</si>
  <si>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</si>
  <si>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</si>
  <si>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</si>
  <si>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</si>
  <si>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</si>
  <si>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</si>
  <si>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</si>
  <si>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</si>
  <si>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</si>
  <si>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</si>
  <si>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</si>
  <si>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</si>
  <si>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</si>
  <si>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</si>
  <si>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</si>
  <si>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</si>
  <si>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</si>
  <si>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</si>
  <si>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</si>
  <si>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</si>
  <si>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</si>
  <si>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</si>
  <si>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</si>
  <si>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</si>
  <si>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</si>
  <si>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</si>
  <si>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</si>
  <si>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</si>
  <si>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</si>
  <si>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</si>
  <si>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</si>
  <si>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</si>
  <si>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</si>
  <si>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</si>
  <si>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</si>
  <si>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</si>
  <si>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</si>
  <si>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</si>
  <si>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</si>
  <si>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</si>
  <si>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</si>
  <si>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</si>
  <si>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</si>
  <si>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</si>
  <si>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</si>
  <si>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</si>
  <si>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</si>
  <si>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</si>
  <si>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</si>
  <si>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</si>
  <si>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</si>
  <si>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</si>
  <si>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</si>
  <si>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</si>
  <si>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</si>
  <si>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</si>
  <si>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</si>
  <si>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</si>
  <si>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</si>
  <si>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</si>
  <si>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</si>
  <si>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</si>
  <si>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</si>
  <si>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</si>
  <si>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</si>
  <si>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</si>
  <si>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</si>
  <si>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</si>
  <si>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</si>
  <si>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</si>
  <si>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</si>
  <si>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</si>
  <si>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</si>
  <si>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</si>
  <si>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</si>
  <si>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</si>
  <si>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</si>
  <si>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</si>
  <si>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</si>
  <si>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</si>
  <si>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</si>
  <si>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</si>
  <si>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</si>
  <si>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</si>
  <si>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</si>
  <si>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</si>
  <si>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</si>
  <si>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</si>
  <si>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</si>
  <si>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</si>
  <si>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</si>
  <si>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</si>
  <si>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</si>
  <si>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</si>
  <si>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</si>
  <si>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</si>
  <si>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</si>
  <si>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</si>
  <si>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</si>
  <si>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</si>
  <si>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</si>
  <si>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</si>
  <si>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</si>
  <si>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</si>
  <si>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</si>
  <si>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</si>
  <si>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</si>
  <si>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</si>
  <si>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</si>
  <si>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</si>
  <si>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</si>
  <si>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</si>
  <si>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</si>
  <si>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</si>
  <si>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</si>
  <si>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</si>
  <si>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</si>
  <si>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</si>
  <si>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</si>
  <si>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</si>
  <si>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</si>
  <si>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</si>
  <si>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</si>
  <si>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</si>
  <si>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</si>
  <si>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</si>
  <si>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</si>
  <si>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</si>
  <si>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</si>
  <si>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</si>
  <si>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</si>
  <si>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</si>
  <si>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</si>
  <si>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</si>
  <si>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</si>
  <si>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</si>
  <si>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</si>
  <si>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</si>
  <si>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</si>
  <si>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</si>
  <si>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</si>
  <si>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</si>
  <si>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</si>
  <si>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</si>
  <si>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</si>
  <si>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</si>
  <si>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</si>
  <si>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</si>
  <si>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</si>
  <si>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</si>
  <si>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</si>
  <si>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</si>
  <si>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</si>
  <si>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</si>
  <si>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</si>
  <si>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</si>
  <si>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</si>
  <si>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</si>
  <si>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</si>
  <si>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</si>
  <si>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</si>
  <si>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</si>
  <si>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</si>
  <si>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</si>
  <si>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</si>
  <si>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</si>
  <si>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</si>
  <si>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</si>
  <si>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</si>
  <si>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</si>
  <si>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</si>
  <si>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</si>
  <si>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</si>
  <si>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</si>
  <si>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</si>
  <si>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</si>
  <si>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</si>
  <si>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</si>
  <si>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</si>
  <si>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</si>
  <si>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</si>
  <si>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</si>
  <si>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</si>
  <si>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</si>
  <si>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</si>
  <si>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</si>
  <si>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</si>
  <si>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</si>
  <si>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</si>
  <si>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</si>
  <si>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</si>
  <si>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</si>
  <si>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</si>
  <si>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</si>
  <si>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</si>
  <si>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</si>
  <si>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</si>
  <si>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</si>
  <si>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</si>
  <si>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</si>
  <si>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</si>
  <si>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</si>
  <si>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</si>
  <si>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</si>
  <si>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</si>
  <si>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</si>
  <si>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</si>
  <si>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</si>
  <si>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</si>
  <si>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</si>
  <si>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</si>
  <si>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</si>
  <si>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</si>
  <si>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</si>
  <si>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</si>
  <si>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</si>
  <si>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</si>
  <si>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</si>
  <si>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</si>
  <si>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</si>
  <si>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</si>
  <si>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</si>
  <si>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</si>
  <si>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</si>
  <si>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</si>
  <si>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</si>
  <si>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</si>
  <si>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</si>
  <si>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</si>
  <si>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</si>
  <si>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</si>
  <si>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</si>
  <si>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</si>
  <si>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</si>
  <si>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</si>
  <si>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</si>
  <si>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</si>
  <si>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</si>
  <si>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</si>
  <si>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</si>
  <si>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</si>
  <si>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</si>
  <si>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</si>
  <si>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</si>
  <si>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</si>
  <si>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</si>
  <si>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</si>
  <si>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</si>
  <si>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</si>
  <si>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</si>
  <si>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</si>
  <si>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</si>
  <si>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</si>
  <si>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</si>
  <si>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</si>
  <si>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</si>
  <si>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</si>
  <si>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</si>
  <si>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</si>
  <si>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</si>
  <si>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</si>
  <si>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</si>
  <si>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</si>
  <si>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</si>
  <si>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</si>
  <si>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</si>
  <si>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</si>
  <si>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</si>
  <si>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</si>
  <si>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</si>
  <si>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</si>
  <si>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</si>
  <si>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</si>
  <si>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</si>
  <si>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</si>
  <si>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</si>
  <si>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</si>
  <si>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</si>
  <si>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</si>
  <si>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</si>
  <si>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</si>
  <si>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</si>
  <si>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</si>
  <si>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</si>
  <si>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</si>
  <si>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</si>
  <si>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</si>
  <si>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</si>
  <si>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</si>
  <si>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</si>
  <si>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</si>
  <si>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</si>
  <si>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</si>
  <si>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</si>
  <si>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</si>
  <si>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</si>
  <si>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</si>
  <si>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</si>
  <si>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</si>
  <si>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</si>
  <si>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</si>
  <si>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</si>
  <si>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</si>
  <si>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</si>
  <si>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</si>
  <si>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</si>
  <si>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</si>
  <si>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</si>
  <si>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</si>
  <si>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</si>
  <si>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</si>
  <si>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</si>
  <si>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</si>
  <si>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</si>
  <si>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</si>
  <si>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</si>
  <si>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</si>
  <si>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</si>
  <si>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</si>
  <si>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</si>
  <si>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</si>
  <si>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</si>
  <si>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</si>
  <si>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</si>
  <si>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</si>
  <si>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</si>
  <si>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</si>
  <si>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</si>
  <si>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</si>
  <si>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</si>
  <si>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</si>
  <si>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</si>
  <si>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</si>
  <si>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</si>
  <si>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</si>
  <si>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</si>
  <si>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</si>
  <si>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</si>
  <si>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</si>
  <si>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</si>
  <si>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</si>
  <si>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</si>
  <si>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</si>
  <si>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</si>
  <si>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</si>
  <si>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</si>
  <si>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</si>
  <si>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</si>
  <si>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</si>
  <si>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</si>
  <si>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</si>
  <si>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</si>
  <si>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</si>
  <si>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</si>
  <si>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</si>
  <si>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</si>
  <si>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</si>
  <si>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</si>
  <si>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</si>
  <si>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</si>
  <si>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</si>
  <si>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</si>
  <si>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</si>
  <si>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</si>
  <si>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</si>
  <si>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</si>
  <si>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</si>
  <si>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</si>
  <si>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</si>
  <si>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</si>
  <si>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</si>
  <si>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</si>
  <si>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</si>
  <si>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</si>
  <si>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</si>
  <si>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</si>
  <si>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</si>
  <si>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</si>
  <si>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</si>
  <si>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</si>
  <si>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</si>
  <si>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</si>
  <si>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</si>
  <si>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</si>
  <si>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</si>
  <si>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</si>
  <si>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</si>
  <si>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</si>
  <si>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</si>
  <si>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</si>
  <si>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</si>
  <si>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</si>
  <si>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</si>
  <si>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</si>
  <si>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</si>
  <si>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</si>
  <si>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</si>
  <si>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</si>
  <si>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</si>
  <si>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</si>
  <si>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</si>
  <si>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</si>
  <si>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</si>
  <si>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</si>
  <si>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</si>
  <si>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</si>
  <si>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</si>
  <si>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</si>
  <si>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</si>
  <si>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</si>
  <si>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</si>
  <si>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</si>
  <si>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</si>
  <si>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</si>
  <si>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</si>
  <si>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</si>
  <si>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</si>
  <si>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</si>
  <si>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</si>
  <si>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</si>
  <si>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</si>
  <si>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</si>
  <si>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</si>
  <si>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</si>
  <si>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</si>
  <si>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</si>
  <si>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</si>
  <si>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</si>
  <si>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</si>
  <si>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</si>
  <si>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</si>
  <si>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</si>
  <si>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</si>
  <si>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</si>
  <si>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</si>
  <si>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</si>
  <si>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</si>
  <si>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</si>
  <si>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</si>
  <si>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</si>
  <si>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</si>
  <si>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</si>
  <si>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</si>
  <si>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</si>
  <si>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</si>
  <si>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</si>
  <si>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</si>
  <si>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</si>
  <si>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</si>
  <si>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</si>
  <si>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</si>
  <si>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</si>
  <si>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</si>
  <si>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</si>
  <si>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</si>
  <si>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</si>
  <si>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</si>
  <si>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</si>
  <si>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</si>
  <si>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</si>
  <si>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</si>
  <si>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</si>
  <si>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</si>
  <si>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</si>
  <si>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</si>
  <si>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</si>
  <si>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</si>
  <si>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</si>
  <si>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</si>
  <si>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</si>
  <si>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</si>
  <si>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</si>
  <si>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</si>
  <si>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</si>
  <si>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</si>
  <si>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</si>
  <si>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</si>
  <si>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</si>
  <si>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</si>
  <si>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</si>
  <si>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</si>
  <si>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</si>
  <si>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</si>
  <si>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</si>
  <si>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</si>
  <si>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</si>
  <si>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</si>
  <si>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</si>
  <si>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</si>
  <si>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</si>
  <si>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</si>
  <si>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</si>
  <si>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</si>
  <si>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</si>
  <si>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</si>
  <si>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</si>
  <si>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</si>
  <si>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</si>
  <si>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</si>
  <si>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</si>
  <si>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</si>
  <si>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</si>
  <si>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</si>
  <si>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</si>
  <si>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</si>
  <si>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</si>
  <si>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</si>
  <si>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</si>
  <si>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</si>
  <si>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</si>
  <si>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</si>
  <si>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</si>
  <si>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</si>
  <si>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</si>
  <si>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</si>
  <si>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</si>
  <si>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</si>
  <si>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</si>
  <si>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</si>
  <si>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</si>
  <si>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</si>
  <si>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</si>
  <si>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</si>
  <si>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</si>
  <si>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</si>
  <si>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</si>
  <si>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</si>
  <si>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</si>
  <si>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</si>
  <si>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</si>
  <si>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</si>
  <si>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</si>
  <si>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</si>
  <si>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</si>
  <si>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</si>
  <si>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</si>
  <si>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</si>
  <si>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</si>
  <si>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</si>
  <si>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</si>
  <si>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</si>
  <si>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</si>
  <si>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</si>
  <si>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</si>
  <si>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</si>
  <si>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</si>
  <si>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</si>
  <si>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</si>
  <si>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</si>
  <si>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</si>
  <si>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</si>
  <si>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</si>
  <si>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</si>
  <si>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</si>
  <si>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</si>
  <si>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</si>
  <si>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</si>
  <si>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</si>
  <si>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</si>
  <si>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</si>
  <si>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</si>
  <si>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</si>
  <si>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</si>
  <si>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</si>
  <si>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</si>
  <si>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</si>
  <si>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</si>
  <si>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</si>
  <si>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</si>
  <si>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</si>
  <si>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</si>
  <si>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</si>
  <si>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</si>
  <si>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</si>
  <si>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</si>
  <si>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</si>
  <si>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</si>
  <si>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</si>
  <si>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</si>
  <si>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</si>
  <si>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</si>
  <si>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</si>
  <si>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</si>
  <si>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</si>
  <si>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</si>
  <si>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</si>
  <si>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</si>
  <si>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</si>
  <si>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</si>
  <si>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</si>
  <si>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</si>
  <si>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</si>
  <si>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</si>
  <si>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</si>
  <si>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</si>
  <si>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</si>
  <si>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</si>
  <si>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</si>
  <si>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</si>
  <si>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</si>
  <si>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</si>
  <si>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</si>
  <si>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</si>
  <si>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</si>
  <si>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</si>
  <si>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</si>
  <si>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</si>
  <si>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</si>
  <si>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</si>
  <si>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</si>
  <si>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</si>
  <si>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</si>
  <si>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</si>
  <si>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</si>
  <si>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</si>
  <si>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</si>
  <si>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</si>
  <si>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</si>
  <si>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</si>
  <si>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</si>
  <si>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</si>
  <si>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</si>
  <si>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</si>
  <si>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</si>
  <si>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</si>
  <si>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</si>
  <si>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</si>
  <si>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</si>
  <si>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</si>
  <si>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</si>
  <si>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</si>
  <si>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</si>
  <si>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</si>
  <si>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</si>
  <si>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</si>
  <si>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</si>
  <si>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</si>
  <si>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</si>
  <si>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</si>
  <si>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</si>
  <si>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</si>
  <si>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</si>
  <si>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</si>
  <si>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</si>
  <si>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</si>
  <si>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</si>
  <si>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</si>
  <si>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</si>
  <si>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</si>
  <si>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</si>
  <si>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</si>
  <si>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</si>
  <si>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</si>
  <si>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</si>
  <si>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</si>
  <si>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</si>
  <si>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</si>
  <si>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</si>
  <si>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</si>
  <si>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</si>
  <si>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</si>
  <si>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</si>
  <si>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</si>
  <si>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</si>
  <si>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</si>
  <si>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</si>
  <si>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</si>
  <si>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</si>
  <si>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</si>
  <si>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</si>
  <si>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</si>
  <si>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</si>
  <si>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</si>
  <si>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</si>
  <si>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</si>
  <si>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</si>
  <si>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</si>
  <si>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</si>
  <si>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</si>
  <si>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</si>
  <si>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</si>
  <si>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</si>
  <si>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</si>
  <si>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</si>
  <si>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</si>
  <si>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</si>
  <si>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</si>
  <si>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</si>
  <si>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</si>
  <si>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</si>
  <si>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</si>
  <si>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</si>
  <si>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</si>
  <si>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</si>
  <si>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</si>
  <si>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</si>
  <si>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</si>
  <si>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</si>
  <si>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</si>
  <si>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</si>
  <si>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</si>
  <si>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</si>
  <si>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</si>
  <si>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</si>
  <si>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</si>
  <si>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</si>
  <si>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</si>
  <si>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</si>
  <si>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</si>
  <si>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</si>
  <si>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</si>
  <si>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</si>
  <si>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</si>
  <si>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</si>
  <si>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</si>
  <si>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</si>
  <si>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</si>
  <si>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</si>
  <si>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</si>
  <si>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</si>
  <si>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</si>
  <si>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</si>
  <si>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</si>
  <si>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</si>
  <si>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</si>
  <si>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</si>
  <si>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</si>
  <si>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</si>
  <si>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</si>
  <si>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</si>
  <si>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</si>
  <si>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</si>
  <si>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</si>
  <si>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</si>
  <si>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</si>
  <si>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</si>
  <si>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</si>
  <si>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</si>
  <si>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</si>
  <si>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</si>
  <si>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</si>
  <si>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</si>
  <si>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</si>
  <si>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</si>
  <si>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</si>
  <si>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</si>
  <si>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</si>
  <si>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</si>
  <si>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</si>
  <si>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</si>
  <si>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</si>
  <si>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</si>
  <si>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</si>
  <si>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</si>
  <si>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</si>
  <si>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</si>
  <si>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</si>
  <si>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</si>
  <si>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</si>
  <si>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</si>
  <si>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</si>
  <si>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</si>
  <si>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</si>
  <si>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</si>
  <si>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</si>
  <si>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</si>
  <si>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</si>
  <si>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</si>
  <si>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</si>
  <si>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</si>
  <si>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</si>
  <si>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</si>
  <si>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</si>
  <si>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</si>
  <si>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</si>
  <si>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</si>
  <si>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</si>
  <si>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</si>
  <si>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</si>
  <si>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</si>
  <si>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</si>
  <si>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</si>
  <si>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</si>
  <si>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</si>
  <si>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</si>
  <si>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</si>
  <si>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</si>
  <si>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</si>
  <si>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</si>
  <si>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</si>
  <si>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</si>
  <si>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</si>
  <si>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</si>
  <si>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</si>
  <si>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</si>
  <si>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</si>
  <si>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</si>
  <si>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</si>
  <si>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</si>
  <si>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</si>
  <si>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</si>
  <si>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</si>
  <si>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</si>
  <si>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</si>
  <si>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</si>
  <si>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</si>
  <si>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</si>
  <si>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</si>
  <si>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</si>
  <si>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</si>
  <si>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</si>
  <si>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</si>
  <si>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</si>
  <si>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</si>
  <si>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</si>
  <si>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</si>
  <si>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</si>
  <si>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</si>
  <si>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</si>
  <si>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</si>
  <si>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</si>
  <si>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</si>
  <si>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</si>
  <si>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</si>
  <si>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</si>
  <si>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</si>
  <si>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</si>
  <si>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</si>
  <si>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</si>
  <si>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</si>
  <si>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</si>
  <si>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</si>
  <si>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</si>
  <si>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</si>
  <si>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</si>
  <si>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</si>
  <si>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</si>
  <si>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</si>
  <si>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</si>
  <si>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</si>
  <si>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</si>
  <si>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</si>
  <si>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</si>
  <si>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</si>
  <si>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</si>
  <si>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</si>
  <si>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</si>
  <si>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</si>
  <si>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</si>
  <si>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</si>
  <si>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</si>
  <si>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</si>
  <si>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</si>
  <si>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</si>
  <si>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</si>
  <si>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</si>
  <si>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</si>
  <si>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</si>
  <si>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</si>
  <si>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</si>
  <si>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</si>
  <si>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</si>
  <si>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</si>
  <si>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</si>
  <si>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</si>
  <si>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</si>
  <si>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</si>
  <si>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</si>
  <si>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</si>
  <si>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</si>
  <si>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</si>
  <si>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</si>
  <si>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</si>
  <si>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</si>
  <si>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</si>
  <si>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</si>
  <si>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</si>
  <si>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</si>
  <si>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</si>
  <si>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</si>
  <si>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</si>
  <si>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</si>
  <si>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</si>
  <si>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</si>
  <si>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</si>
  <si>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</si>
  <si>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</si>
  <si>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</si>
  <si>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</si>
  <si>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</si>
  <si>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</si>
  <si>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</si>
  <si>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</si>
  <si>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</si>
  <si>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</si>
  <si>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</si>
  <si>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</si>
  <si>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</si>
  <si>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</si>
  <si>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</si>
  <si>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</si>
  <si>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</si>
  <si>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</si>
  <si>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</si>
  <si>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</si>
  <si>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</si>
  <si>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</si>
  <si>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</si>
  <si>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</si>
  <si>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</si>
  <si>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</si>
  <si>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</si>
  <si>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</si>
  <si>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</si>
  <si>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</si>
  <si>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</si>
  <si>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</si>
  <si>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</si>
  <si>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</si>
  <si>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</si>
  <si>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</si>
  <si>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</si>
  <si>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</si>
  <si>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</si>
  <si>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</si>
  <si>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</si>
  <si>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</si>
  <si>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</si>
  <si>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</si>
  <si>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</si>
  <si>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</si>
  <si>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</si>
  <si>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</si>
  <si>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</si>
  <si>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</si>
  <si>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</si>
  <si>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</si>
  <si>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</si>
  <si>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</si>
  <si>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</si>
  <si>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</si>
  <si>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</si>
  <si>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</si>
  <si>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</si>
  <si>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</si>
  <si>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</si>
  <si>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</si>
  <si>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</si>
  <si>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</si>
  <si>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</si>
  <si>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</si>
  <si>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</si>
  <si>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</si>
  <si>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</si>
  <si>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</si>
  <si>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</si>
  <si>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</si>
  <si>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</si>
  <si>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</si>
  <si>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</si>
  <si>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</si>
  <si>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</si>
  <si>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</si>
  <si>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</si>
  <si>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</si>
  <si>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</si>
  <si>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</si>
  <si>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</si>
  <si>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</si>
  <si>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</si>
  <si>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</si>
  <si>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</si>
  <si>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</si>
  <si>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</si>
  <si>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</si>
  <si>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</si>
  <si>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</si>
  <si>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</si>
  <si>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</si>
  <si>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</si>
  <si>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</si>
  <si>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</si>
  <si>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</si>
  <si>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</si>
  <si>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</si>
  <si>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</si>
  <si>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</si>
  <si>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</si>
  <si>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</si>
  <si>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</si>
  <si>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</si>
  <si>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</si>
  <si>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</si>
  <si>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</si>
  <si>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</si>
  <si>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</si>
  <si>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</si>
  <si>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</si>
  <si>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</si>
  <si>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</si>
  <si>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</si>
  <si>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</si>
  <si>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</si>
  <si>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</si>
  <si>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</si>
  <si>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</si>
  <si>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</si>
  <si>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</si>
  <si>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</si>
  <si>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</si>
  <si>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</si>
  <si>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</si>
  <si>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</si>
  <si>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</si>
  <si>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</si>
  <si>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</si>
  <si>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</si>
  <si>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</si>
  <si>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</si>
  <si>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</si>
  <si>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</si>
  <si>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</si>
  <si>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</si>
  <si>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</si>
  <si>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</si>
  <si>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</si>
  <si>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</si>
  <si>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</si>
  <si>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</si>
  <si>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</si>
  <si>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</si>
  <si>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</si>
  <si>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</si>
  <si>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</si>
  <si>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</si>
  <si>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</si>
  <si>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</si>
  <si>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</si>
  <si>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</si>
  <si>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</si>
  <si>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</si>
  <si>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</si>
  <si>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</si>
  <si>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</si>
  <si>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</si>
  <si>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</si>
  <si>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</si>
  <si>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</si>
  <si>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</si>
  <si>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</si>
  <si>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</si>
  <si>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</si>
  <si>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</si>
  <si>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</si>
  <si>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</si>
  <si>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</si>
  <si>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</si>
  <si>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</si>
  <si>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</si>
  <si>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</si>
  <si>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</si>
  <si>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</si>
  <si>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</si>
  <si>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</si>
  <si>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</si>
  <si>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</si>
  <si>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</si>
  <si>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</si>
  <si>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</si>
  <si>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</si>
  <si>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</si>
  <si>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</si>
  <si>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</si>
  <si>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</si>
  <si>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</si>
  <si>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</si>
  <si>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</si>
  <si>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</si>
  <si>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</si>
  <si>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</si>
  <si>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</si>
  <si>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</si>
  <si>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</si>
  <si>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</si>
  <si>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</si>
  <si>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</si>
  <si>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</si>
  <si>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</si>
  <si>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</si>
  <si>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</si>
  <si>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</si>
  <si>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</si>
  <si>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</si>
  <si>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</si>
  <si>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</si>
  <si>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</si>
  <si>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</si>
  <si>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</si>
  <si>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</si>
  <si>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</si>
  <si>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</si>
  <si>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</si>
  <si>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</si>
  <si>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</si>
  <si>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</si>
  <si>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</si>
  <si>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</si>
  <si>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</si>
  <si>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</si>
  <si>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</si>
  <si>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</si>
  <si>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</si>
  <si>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</si>
  <si>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</si>
  <si>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</si>
  <si>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</si>
  <si>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</si>
  <si>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</si>
  <si>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</si>
  <si>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</si>
  <si>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</si>
  <si>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</si>
  <si>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</si>
  <si>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</si>
  <si>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</si>
  <si>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</si>
  <si>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</si>
  <si>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</si>
  <si>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</si>
  <si>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</si>
  <si>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</si>
  <si>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</si>
  <si>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</si>
  <si>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</si>
  <si>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</si>
  <si>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</si>
  <si>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</si>
  <si>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</si>
  <si>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</si>
  <si>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</si>
  <si>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</si>
  <si>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</si>
  <si>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</si>
  <si>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</si>
  <si>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</si>
  <si>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</si>
  <si>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</si>
  <si>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</si>
  <si>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</si>
  <si>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</si>
  <si>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</si>
  <si>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</si>
  <si>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</si>
  <si>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</si>
  <si>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</si>
  <si>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</si>
  <si>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</si>
  <si>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</si>
  <si>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</si>
  <si>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</si>
  <si>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</si>
  <si>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</si>
  <si>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</si>
  <si>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</si>
  <si>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</si>
  <si>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</si>
  <si>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</si>
  <si>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</si>
  <si>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</si>
  <si>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</si>
  <si>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</si>
  <si>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</si>
  <si>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</si>
  <si>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</si>
  <si>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</si>
  <si>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</si>
  <si>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</si>
  <si>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</si>
  <si>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</si>
  <si>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</si>
  <si>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</si>
  <si>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</si>
  <si>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</si>
  <si>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</si>
  <si>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</si>
  <si>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</si>
  <si>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</si>
  <si>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</si>
  <si>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</si>
  <si>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</si>
  <si>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</si>
  <si>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</si>
  <si>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</si>
  <si>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</si>
  <si>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</si>
  <si>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</si>
  <si>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</si>
  <si>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</si>
  <si>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</si>
  <si>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</si>
  <si>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</si>
  <si>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</si>
  <si>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</si>
  <si>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</si>
  <si>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</si>
  <si>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</si>
  <si>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</si>
  <si>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</si>
  <si>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</si>
  <si>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</si>
  <si>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</si>
  <si>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</si>
  <si>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</si>
  <si>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</si>
  <si>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</si>
  <si>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</si>
  <si>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</si>
  <si>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</si>
  <si>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</si>
  <si>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</si>
  <si>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</si>
  <si>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</si>
  <si>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</si>
  <si>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</si>
  <si>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</si>
  <si>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</si>
  <si>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</si>
  <si>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</si>
  <si>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</si>
  <si>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</si>
  <si>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</si>
  <si>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</si>
  <si>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</si>
  <si>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</si>
  <si>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</si>
  <si>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</si>
  <si>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</si>
  <si>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</si>
  <si>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</si>
  <si>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</si>
  <si>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</si>
  <si>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</si>
  <si>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</si>
  <si>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</si>
  <si>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</si>
  <si>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</si>
  <si>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</si>
  <si>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</si>
  <si>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</si>
  <si>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</si>
  <si>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</si>
  <si>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</si>
  <si>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</si>
  <si>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</si>
  <si>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</si>
  <si>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</si>
  <si>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</si>
  <si>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</si>
  <si>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</si>
  <si>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</si>
  <si>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</si>
  <si>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</si>
  <si>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</si>
  <si>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</si>
  <si>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</si>
  <si>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</si>
  <si>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</si>
  <si>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</si>
  <si>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</si>
  <si>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</si>
  <si>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</si>
  <si>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</si>
  <si>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</si>
  <si>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</si>
  <si>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</si>
  <si>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</si>
  <si>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</si>
  <si>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</si>
  <si>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</si>
  <si>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</si>
  <si>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</si>
  <si>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</si>
  <si>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</si>
  <si>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</si>
  <si>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</si>
  <si>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</si>
  <si>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</si>
  <si>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</si>
  <si>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</si>
  <si>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</si>
  <si>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</si>
  <si>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</si>
  <si>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</si>
  <si>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</si>
  <si>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</si>
  <si>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</si>
  <si>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</si>
  <si>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</si>
  <si>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</si>
  <si>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</si>
  <si>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</si>
  <si>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</si>
  <si>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</si>
  <si>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</si>
  <si>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</si>
  <si>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</si>
  <si>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</si>
  <si>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</si>
  <si>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</si>
  <si>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</si>
  <si>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</si>
  <si>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</si>
  <si>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</si>
  <si>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</si>
  <si>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</si>
  <si>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</si>
  <si>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</si>
  <si>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</si>
  <si>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</si>
  <si>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</si>
  <si>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</si>
  <si>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</si>
  <si>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</si>
  <si>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</si>
  <si>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</si>
  <si>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</si>
  <si>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</si>
  <si>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</si>
  <si>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</si>
  <si>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</si>
  <si>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</si>
  <si>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</si>
  <si>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</si>
  <si>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</si>
  <si>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</si>
  <si>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</si>
  <si>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</si>
  <si>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</si>
  <si>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</si>
  <si>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</si>
  <si>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</si>
  <si>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</si>
  <si>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</si>
  <si>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</si>
  <si>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</si>
  <si>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</si>
  <si>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</si>
  <si>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</si>
  <si>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</si>
  <si>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</si>
  <si>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</si>
  <si>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</si>
  <si>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</si>
  <si>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</si>
  <si>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</si>
  <si>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</si>
  <si>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</si>
  <si>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</si>
  <si>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</si>
  <si>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</si>
  <si>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</si>
  <si>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</si>
  <si>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</si>
  <si>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</si>
  <si>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</si>
  <si>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</si>
  <si>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</si>
  <si>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</si>
  <si>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</si>
  <si>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</si>
  <si>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</si>
  <si>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</si>
  <si>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</si>
  <si>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</si>
  <si>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</si>
  <si>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</si>
  <si>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</si>
  <si>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</si>
  <si>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</si>
  <si>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</si>
  <si>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</si>
  <si>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</si>
  <si>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</si>
  <si>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</si>
  <si>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</si>
  <si>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</si>
  <si>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</si>
  <si>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</si>
  <si>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</si>
  <si>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</si>
  <si>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</si>
  <si>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</si>
  <si>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</si>
  <si>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</si>
  <si>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</si>
  <si>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</si>
  <si>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</si>
  <si>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</si>
  <si>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</si>
  <si>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</si>
  <si>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</si>
  <si>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</si>
  <si>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</si>
  <si>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</si>
  <si>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</si>
  <si>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</si>
  <si>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</si>
  <si>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</si>
  <si>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</si>
  <si>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</si>
  <si>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</si>
  <si>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</si>
  <si>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</si>
  <si>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</si>
  <si>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</si>
  <si>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</si>
  <si>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</si>
  <si>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</si>
  <si>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</si>
  <si>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</si>
  <si>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</si>
  <si>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</si>
  <si>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</si>
  <si>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</si>
  <si>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</si>
  <si>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</si>
  <si>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</si>
  <si>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</si>
  <si>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</si>
  <si>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</si>
  <si>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</si>
  <si>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</si>
  <si>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</si>
  <si>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</si>
  <si>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</si>
  <si>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</si>
  <si>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</si>
  <si>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</si>
  <si>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</si>
  <si>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</si>
  <si>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</si>
  <si>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</si>
  <si>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</si>
  <si>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</si>
  <si>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</si>
  <si>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</si>
  <si>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</si>
  <si>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</si>
  <si>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</si>
  <si>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</si>
  <si>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</si>
  <si>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</si>
  <si>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</si>
  <si>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</si>
  <si>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</si>
  <si>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</si>
  <si>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</si>
  <si>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</si>
  <si>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</si>
  <si>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</si>
  <si>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</si>
  <si>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</si>
  <si>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</si>
  <si>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</si>
  <si>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</si>
  <si>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</si>
  <si>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</si>
  <si>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</si>
  <si>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</si>
  <si>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</si>
  <si>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</si>
  <si>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</si>
  <si>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</si>
  <si>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</si>
  <si>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</si>
  <si>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</si>
  <si>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</si>
  <si>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</si>
  <si>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</si>
  <si>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</si>
  <si>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</si>
  <si>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</si>
  <si>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</si>
  <si>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</si>
  <si>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</si>
  <si>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</si>
  <si>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</si>
  <si>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</si>
  <si>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</si>
  <si>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</si>
  <si>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</si>
  <si>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</si>
  <si>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</si>
  <si>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</si>
  <si>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</si>
  <si>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</si>
  <si>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</si>
  <si>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</si>
  <si>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</si>
  <si>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</si>
  <si>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</si>
  <si>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</si>
  <si>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</si>
  <si>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</si>
  <si>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</si>
  <si>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</si>
  <si>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</si>
  <si>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</si>
  <si>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</si>
  <si>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</si>
  <si>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</si>
  <si>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</si>
  <si>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</si>
  <si>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</si>
  <si>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</si>
  <si>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</si>
  <si>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</si>
  <si>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</si>
  <si>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</si>
  <si>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</si>
  <si>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</si>
  <si>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</si>
  <si>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</si>
  <si>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</si>
  <si>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</si>
  <si>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</si>
  <si>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</si>
  <si>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</si>
  <si>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</si>
  <si>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</si>
  <si>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</si>
  <si>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</si>
  <si>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</si>
  <si>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</si>
  <si>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</si>
  <si>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</si>
  <si>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</si>
  <si>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</si>
  <si>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</si>
  <si>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</si>
  <si>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</si>
  <si>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</si>
  <si>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</si>
  <si>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</si>
  <si>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</si>
  <si>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</si>
  <si>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</si>
  <si>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</si>
  <si>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</si>
  <si>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</si>
  <si>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</si>
  <si>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</si>
  <si>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</si>
  <si>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</si>
  <si>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</si>
  <si>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</si>
  <si>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</si>
  <si>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</si>
  <si>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</si>
  <si>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</si>
  <si>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</si>
  <si>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</si>
  <si>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</si>
  <si>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</si>
  <si>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</si>
  <si>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</si>
  <si>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</si>
  <si>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</si>
  <si>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</si>
  <si>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</si>
  <si>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</si>
  <si>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</si>
  <si>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</si>
  <si>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</si>
  <si>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</si>
  <si>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</si>
  <si>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</si>
  <si>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</si>
  <si>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</si>
  <si>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</si>
  <si>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</si>
  <si>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</si>
  <si>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</si>
  <si>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</si>
  <si>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</si>
  <si>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</si>
  <si>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</si>
  <si>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</si>
  <si>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</si>
  <si>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</si>
  <si>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</si>
  <si>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</si>
  <si>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</si>
  <si>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</si>
  <si>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</si>
  <si>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</si>
  <si>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</si>
  <si>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</si>
  <si>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</si>
  <si>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</si>
  <si>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</si>
  <si>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</si>
  <si>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</si>
  <si>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</si>
  <si>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</si>
  <si>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</si>
  <si>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</si>
  <si>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</si>
  <si>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</si>
  <si>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</si>
  <si>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</si>
  <si>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</si>
  <si>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</si>
  <si>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</si>
  <si>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</si>
  <si>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</si>
  <si>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</si>
  <si>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</si>
  <si>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</si>
  <si>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</si>
  <si>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</si>
  <si>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</si>
  <si>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</si>
  <si>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</si>
  <si>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</si>
  <si>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</si>
  <si>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</si>
  <si>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</si>
  <si>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</si>
  <si>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</si>
  <si>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</si>
  <si>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</si>
  <si>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</si>
  <si>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</si>
  <si>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</si>
  <si>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</si>
  <si>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</si>
  <si>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</si>
  <si>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</si>
  <si>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</si>
  <si>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</si>
  <si>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</si>
  <si>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</si>
  <si>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</si>
  <si>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</si>
  <si>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</si>
  <si>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</si>
  <si>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</si>
  <si>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</si>
  <si>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</si>
  <si>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</si>
  <si>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</si>
  <si>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</si>
  <si>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</si>
  <si>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</si>
  <si>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</si>
  <si>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</si>
  <si>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</si>
  <si>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</si>
  <si>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</si>
  <si>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</si>
  <si>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</si>
  <si>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</si>
  <si>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</si>
  <si>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</si>
  <si>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</si>
  <si>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</si>
  <si>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</si>
  <si>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</si>
  <si>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</si>
  <si>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</si>
  <si>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</si>
  <si>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</si>
  <si>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</si>
  <si>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</si>
  <si>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</si>
  <si>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</si>
  <si>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</si>
  <si>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</si>
  <si>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</si>
  <si>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</si>
  <si>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</si>
  <si>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</si>
  <si>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</si>
  <si>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</si>
  <si>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</si>
  <si>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</si>
  <si>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</si>
  <si>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</si>
  <si>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</si>
  <si>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</si>
  <si>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</si>
  <si>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</si>
  <si>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</si>
  <si>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</si>
  <si>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</si>
  <si>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</si>
  <si>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</si>
  <si>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</si>
  <si>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</si>
  <si>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</si>
  <si>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</si>
  <si>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</si>
  <si>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</si>
  <si>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</si>
  <si>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</si>
  <si>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</si>
  <si>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</si>
  <si>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</si>
  <si>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</si>
  <si>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</si>
  <si>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</si>
  <si>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</si>
  <si>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</si>
  <si>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</si>
  <si>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</si>
  <si>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</si>
  <si>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</si>
  <si>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</si>
  <si>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</si>
  <si>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</si>
  <si>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</si>
  <si>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</si>
  <si>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</si>
  <si>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</si>
  <si>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</si>
  <si>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</si>
  <si>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</si>
  <si>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</si>
  <si>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</si>
  <si>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</si>
  <si>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</si>
  <si>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</si>
  <si>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</si>
  <si>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</si>
  <si>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</si>
  <si>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</si>
  <si>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</si>
  <si>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</si>
  <si>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</si>
  <si>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</si>
  <si>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</si>
  <si>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</si>
  <si>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</si>
  <si>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</si>
  <si>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</si>
  <si>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</si>
  <si>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</si>
  <si>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</si>
  <si>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</si>
  <si>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</si>
  <si>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</si>
  <si>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</si>
  <si>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</si>
  <si>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</si>
  <si>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</si>
  <si>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</si>
  <si>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</si>
  <si>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</si>
  <si>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</si>
  <si>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</si>
  <si>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</si>
  <si>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</si>
  <si>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</si>
  <si>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</si>
  <si>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</si>
  <si>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</si>
  <si>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</si>
  <si>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</si>
  <si>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</si>
  <si>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</si>
  <si>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</si>
  <si>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</si>
  <si>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</si>
  <si>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</si>
  <si>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</si>
  <si>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</si>
  <si>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</si>
  <si>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</si>
  <si>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</si>
  <si>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</si>
  <si>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</si>
  <si>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</si>
  <si>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</si>
  <si>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</si>
  <si>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</si>
  <si>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</si>
  <si>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</si>
  <si>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</si>
  <si>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</si>
  <si>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</si>
  <si>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</si>
  <si>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</si>
  <si>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</si>
  <si>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</si>
  <si>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</si>
  <si>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</si>
  <si>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</si>
  <si>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</si>
  <si>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</si>
  <si>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</si>
  <si>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</si>
  <si>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</si>
  <si>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</si>
  <si>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</si>
  <si>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</si>
  <si>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</si>
  <si>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</si>
  <si>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</si>
  <si>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</si>
  <si>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</si>
  <si>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</si>
  <si>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</si>
  <si>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</si>
  <si>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</si>
  <si>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</si>
  <si>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</si>
  <si>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</si>
  <si>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</si>
  <si>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</si>
  <si>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</si>
  <si>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</si>
  <si>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</si>
  <si>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</si>
  <si>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</si>
  <si>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</si>
  <si>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</si>
  <si>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</si>
  <si>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</si>
  <si>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</si>
  <si>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</si>
  <si>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</si>
  <si>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</si>
  <si>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</si>
  <si>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</si>
  <si>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</si>
  <si>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</si>
  <si>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</si>
  <si>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</si>
  <si>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</si>
  <si>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</si>
  <si>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</si>
  <si>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</si>
  <si>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</si>
  <si>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</si>
  <si>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</si>
  <si>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</si>
  <si>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</si>
  <si>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</si>
  <si>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</si>
  <si>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</si>
  <si>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</si>
  <si>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</si>
  <si>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</si>
  <si>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</si>
  <si>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</si>
  <si>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</si>
  <si>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</si>
  <si>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</si>
  <si>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</si>
  <si>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</si>
  <si>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</si>
  <si>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</si>
  <si>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</si>
  <si>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</si>
  <si>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</si>
  <si>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</si>
  <si>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</si>
  <si>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</si>
  <si>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</si>
  <si>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</si>
  <si>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</si>
  <si>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</si>
  <si>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</si>
  <si>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</si>
  <si>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</si>
  <si>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</si>
  <si>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</si>
  <si>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</si>
  <si>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</si>
  <si>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</si>
  <si>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</si>
  <si>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</si>
  <si>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</si>
  <si>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</si>
  <si>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</si>
  <si>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</si>
  <si>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</si>
  <si>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</si>
  <si>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</si>
  <si>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</si>
  <si>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</si>
  <si>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</si>
  <si>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</si>
  <si>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</si>
  <si>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</si>
  <si>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</si>
  <si>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</si>
  <si>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</si>
  <si>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</si>
  <si>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</si>
  <si>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</si>
  <si>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</si>
  <si>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</si>
  <si>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</si>
  <si>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</si>
  <si>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</si>
  <si>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</si>
  <si>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</si>
  <si>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</si>
  <si>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</si>
  <si>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</si>
  <si>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</si>
  <si>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</si>
  <si>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</si>
  <si>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</si>
  <si>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</si>
  <si>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</si>
  <si>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</si>
  <si>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</si>
  <si>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</si>
  <si>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</si>
  <si>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</si>
  <si>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</si>
  <si>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</si>
  <si>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</si>
  <si>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</si>
  <si>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</si>
  <si>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</si>
  <si>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</si>
  <si>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</si>
  <si>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</si>
  <si>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</si>
  <si>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</si>
  <si>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</si>
  <si>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</si>
  <si>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</si>
  <si>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</si>
  <si>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</si>
  <si>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</si>
  <si>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</si>
  <si>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</si>
  <si>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</si>
  <si>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</si>
  <si>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</si>
  <si>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</si>
  <si>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</si>
  <si>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</si>
  <si>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</si>
  <si>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</si>
  <si>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</si>
  <si>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</si>
  <si>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</si>
  <si>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</si>
  <si>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</si>
  <si>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</si>
  <si>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</si>
  <si>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</si>
  <si>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</si>
  <si>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</si>
  <si>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</si>
  <si>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</si>
  <si>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</si>
  <si>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</si>
  <si>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</si>
  <si>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</si>
  <si>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</si>
  <si>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</si>
  <si>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</si>
  <si>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</si>
  <si>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</si>
  <si>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</si>
  <si>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</si>
  <si>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</si>
  <si>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</si>
  <si>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</si>
  <si>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</si>
  <si>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</si>
  <si>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</si>
  <si>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</si>
  <si>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</si>
  <si>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</si>
  <si>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</si>
  <si>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</si>
  <si>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</si>
  <si>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</si>
  <si>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</si>
  <si>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</si>
  <si>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</si>
  <si>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</si>
  <si>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</si>
  <si>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</si>
  <si>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</si>
  <si>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</si>
  <si>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</si>
  <si>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</si>
  <si>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</si>
  <si>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</si>
  <si>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</si>
  <si>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</si>
  <si>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</si>
  <si>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</si>
  <si>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</si>
  <si>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</si>
  <si>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</si>
  <si>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</si>
  <si>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</si>
  <si>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</si>
  <si>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</si>
  <si>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</si>
  <si>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</si>
  <si>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</si>
  <si>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</si>
  <si>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</si>
  <si>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</si>
  <si>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</si>
  <si>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</si>
  <si>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</si>
  <si>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</si>
  <si>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</si>
  <si>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</si>
  <si>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</si>
  <si>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</si>
  <si>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</si>
  <si>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</si>
  <si>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</si>
  <si>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</si>
  <si>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</si>
  <si>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</si>
  <si>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</si>
  <si>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</si>
  <si>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</si>
  <si>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</si>
  <si>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</si>
  <si>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</si>
  <si>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</si>
  <si>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</si>
  <si>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</si>
  <si>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</si>
  <si>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</si>
  <si>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</si>
  <si>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</si>
  <si>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</si>
  <si>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</si>
  <si>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</si>
  <si>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</si>
  <si>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</si>
  <si>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</si>
  <si>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</si>
  <si>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</si>
  <si>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</si>
  <si>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</si>
  <si>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</si>
  <si>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</si>
  <si>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</si>
  <si>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</si>
  <si>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</si>
  <si>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</si>
  <si>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</si>
  <si>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</si>
  <si>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</si>
  <si>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</si>
  <si>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</si>
  <si>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</si>
  <si>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</si>
  <si>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</si>
  <si>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</si>
  <si>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</si>
  <si>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</si>
  <si>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</si>
  <si>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</si>
  <si>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</si>
  <si>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</si>
  <si>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</si>
  <si>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</si>
  <si>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</si>
  <si>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</si>
  <si>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</si>
  <si>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</si>
  <si>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</si>
  <si>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</si>
  <si>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</si>
  <si>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</si>
  <si>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</si>
  <si>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</si>
  <si>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</si>
  <si>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</si>
  <si>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</si>
  <si>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</si>
  <si>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</si>
  <si>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</si>
  <si>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</si>
  <si>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</si>
  <si>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</si>
  <si>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</si>
  <si>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</si>
  <si>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</si>
  <si>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</si>
  <si>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</si>
  <si>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</si>
  <si>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</si>
  <si>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</si>
  <si>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</si>
  <si>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</si>
  <si>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</si>
  <si>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</si>
  <si>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</si>
  <si>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</si>
  <si>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</si>
  <si>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</si>
  <si>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</si>
  <si>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</si>
  <si>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</si>
  <si>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</si>
  <si>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</si>
  <si>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</si>
  <si>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</si>
  <si>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</si>
  <si>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</si>
  <si>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</si>
  <si>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</si>
  <si>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</si>
  <si>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</si>
  <si>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</si>
  <si>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</si>
  <si>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</si>
  <si>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</si>
  <si>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</si>
  <si>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</si>
  <si>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</si>
  <si>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</si>
  <si>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</si>
  <si>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</si>
  <si>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</si>
  <si>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</si>
  <si>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</si>
  <si>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</si>
  <si>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</si>
  <si>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</si>
  <si>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</si>
  <si>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</si>
  <si>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</si>
  <si>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</si>
  <si>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</si>
  <si>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</si>
  <si>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</si>
  <si>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</si>
  <si>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</si>
  <si>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</si>
  <si>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</si>
  <si>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</si>
  <si>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</si>
  <si>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</si>
  <si>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</si>
  <si>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</si>
  <si>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</si>
  <si>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</si>
  <si>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</si>
  <si>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</si>
  <si>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</si>
  <si>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</si>
  <si>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</si>
  <si>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</si>
  <si>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</si>
  <si>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</si>
  <si>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</si>
  <si>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</si>
  <si>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</si>
  <si>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</si>
  <si>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</si>
  <si>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</si>
  <si>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</si>
  <si>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</si>
  <si>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</si>
  <si>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</si>
  <si>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</si>
  <si>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</si>
  <si>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</si>
  <si>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</si>
  <si>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</si>
  <si>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</si>
  <si>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</si>
  <si>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</si>
  <si>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</si>
  <si>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</si>
  <si>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</si>
  <si>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</si>
  <si>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</si>
  <si>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</si>
  <si>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</si>
  <si>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</si>
  <si>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</si>
  <si>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</si>
  <si>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</si>
  <si>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</si>
  <si>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</si>
  <si>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</si>
  <si>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</si>
  <si>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</si>
  <si>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</si>
  <si>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</si>
  <si>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</si>
  <si>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</si>
  <si>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</si>
  <si>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</si>
  <si>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</si>
  <si>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</si>
  <si>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</si>
  <si>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</si>
  <si>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</si>
  <si>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</si>
  <si>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</si>
  <si>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</si>
  <si>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</si>
  <si>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</si>
  <si>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</si>
  <si>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</si>
  <si>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</si>
  <si>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</si>
  <si>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</si>
  <si>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</si>
  <si>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</si>
  <si>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</si>
  <si>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</si>
  <si>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</si>
  <si>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</si>
  <si>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</si>
  <si>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</si>
  <si>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</si>
  <si>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</si>
  <si>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</si>
  <si>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</si>
  <si>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</si>
  <si>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</si>
  <si>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</si>
  <si>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</si>
  <si>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</si>
  <si>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</si>
  <si>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</si>
  <si>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</si>
  <si>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</si>
  <si>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</si>
  <si>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</si>
  <si>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</si>
  <si>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</si>
  <si>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</si>
  <si>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</si>
  <si>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</si>
  <si>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</si>
  <si>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</si>
  <si>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</si>
  <si>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</si>
  <si>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</si>
  <si>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</si>
  <si>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</si>
  <si>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</si>
  <si>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</si>
  <si>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</si>
  <si>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</si>
  <si>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</si>
  <si>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</si>
  <si>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</si>
  <si>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</si>
  <si>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</si>
  <si>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</si>
  <si>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</si>
  <si>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</si>
  <si>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</si>
  <si>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</si>
  <si>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</si>
  <si>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</si>
  <si>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</si>
  <si>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</si>
  <si>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</si>
  <si>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</si>
  <si>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</si>
  <si>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</si>
  <si>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</si>
  <si>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</si>
  <si>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</si>
  <si>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</si>
  <si>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</si>
  <si>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</si>
  <si>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</si>
  <si>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</si>
  <si>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</si>
  <si>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</si>
  <si>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</si>
  <si>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</si>
  <si>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</si>
  <si>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</si>
  <si>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</si>
  <si>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</si>
  <si>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</si>
  <si>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</si>
  <si>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</si>
  <si>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</si>
  <si>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</si>
  <si>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</si>
  <si>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</si>
  <si>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</si>
  <si>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</si>
  <si>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</si>
  <si>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</si>
  <si>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</si>
  <si>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</si>
  <si>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</si>
  <si>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</si>
  <si>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</si>
  <si>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</si>
  <si>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</si>
  <si>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</si>
  <si>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</si>
  <si>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</si>
  <si>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</si>
  <si>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</si>
  <si>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</si>
  <si>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</si>
  <si>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</si>
  <si>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</si>
  <si>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</si>
  <si>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</si>
  <si>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</si>
  <si>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</si>
  <si>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</si>
  <si>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</si>
  <si>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</si>
  <si>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</si>
  <si>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</si>
  <si>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</si>
  <si>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</si>
  <si>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</si>
  <si>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</si>
  <si>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</si>
  <si>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</si>
  <si>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</si>
  <si>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</si>
  <si>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</si>
  <si>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</si>
  <si>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</si>
  <si>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</si>
  <si>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</si>
  <si>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</si>
  <si>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</si>
  <si>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</si>
  <si>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</si>
  <si>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</si>
  <si>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</si>
  <si>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</si>
  <si>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</si>
  <si>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</si>
  <si>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</si>
  <si>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</si>
  <si>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</si>
  <si>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</si>
  <si>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</si>
  <si>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</si>
  <si>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</si>
  <si>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</si>
  <si>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</si>
  <si>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</si>
  <si>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</si>
  <si>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</si>
  <si>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</si>
  <si>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</si>
  <si>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</si>
  <si>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</si>
  <si>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</si>
  <si>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</si>
  <si>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</si>
  <si>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</si>
  <si>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</si>
  <si>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</si>
  <si>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</si>
  <si>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</si>
  <si>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</si>
  <si>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</si>
  <si>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</si>
  <si>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</si>
  <si>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</si>
  <si>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</si>
  <si>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</si>
  <si>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</si>
  <si>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</si>
  <si>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</si>
  <si>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</si>
  <si>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</si>
  <si>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</si>
  <si>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</si>
  <si>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</si>
  <si>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</si>
  <si>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</si>
  <si>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</si>
  <si>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</si>
  <si>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</si>
  <si>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</si>
  <si>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</si>
  <si>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</si>
  <si>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</si>
  <si>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</si>
  <si>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</si>
  <si>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</si>
  <si>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</si>
  <si>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</si>
  <si>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</si>
  <si>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</si>
  <si>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</si>
  <si>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</si>
  <si>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</si>
  <si>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</si>
  <si>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</si>
  <si>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</si>
  <si>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</si>
  <si>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</si>
  <si>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</si>
  <si>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</si>
  <si>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</si>
  <si>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</si>
  <si>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</si>
  <si>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</si>
  <si>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</si>
  <si>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</si>
  <si>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</si>
  <si>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</si>
  <si>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</si>
  <si>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</si>
  <si>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</si>
  <si>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</si>
  <si>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</si>
  <si>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</si>
  <si>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</si>
  <si>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</si>
  <si>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</si>
  <si>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</si>
  <si>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</si>
  <si>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</si>
  <si>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</si>
  <si>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</si>
  <si>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</si>
  <si>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</si>
  <si>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</si>
  <si>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</si>
  <si>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</si>
  <si>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</si>
  <si>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</si>
  <si>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</si>
  <si>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</si>
  <si>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</si>
  <si>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</si>
  <si>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</si>
  <si>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</si>
  <si>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</si>
  <si>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</si>
  <si>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</si>
  <si>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</si>
  <si>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</si>
  <si>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</si>
  <si>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</si>
  <si>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</si>
  <si>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</si>
  <si>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</si>
  <si>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</si>
  <si>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</si>
  <si>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</si>
  <si>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</si>
  <si>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</si>
  <si>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</si>
  <si>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</si>
  <si>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</si>
  <si>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</si>
  <si>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</si>
  <si>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</si>
  <si>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</si>
  <si>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</si>
  <si>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</si>
  <si>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</si>
  <si>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</si>
  <si>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</si>
  <si>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</si>
  <si>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</si>
  <si>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</si>
  <si>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</si>
  <si>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</si>
  <si>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</si>
  <si>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</si>
  <si>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</si>
  <si>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</si>
  <si>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</si>
  <si>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</si>
  <si>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</si>
  <si>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</si>
  <si>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</si>
  <si>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</si>
  <si>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</si>
  <si>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</si>
  <si>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</si>
  <si>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</si>
  <si>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</si>
  <si>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</si>
  <si>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</si>
  <si>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</si>
  <si>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</si>
  <si>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</si>
  <si>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</si>
  <si>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</si>
  <si>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</si>
  <si>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</si>
  <si>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</si>
  <si>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</si>
  <si>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</si>
  <si>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</si>
  <si>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</si>
  <si>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</si>
  <si>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</si>
  <si>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</si>
  <si>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</si>
  <si>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</si>
  <si>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</si>
  <si>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</si>
  <si>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</si>
  <si>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</si>
  <si>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</si>
  <si>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</si>
  <si>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</si>
  <si>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</si>
  <si>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</si>
  <si>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</si>
  <si>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</si>
  <si>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</si>
  <si>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</si>
  <si>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</si>
  <si>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</si>
  <si>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</si>
  <si>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</si>
  <si>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</si>
  <si>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</si>
  <si>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</si>
  <si>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</si>
  <si>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</si>
  <si>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</si>
  <si>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</si>
  <si>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</si>
  <si>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</si>
  <si>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</si>
  <si>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</si>
  <si>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</si>
  <si>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</si>
  <si>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</si>
  <si>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</si>
  <si>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</si>
  <si>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</si>
  <si>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</si>
  <si>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</si>
  <si>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</si>
  <si>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</si>
  <si>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</si>
  <si>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</si>
  <si>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</si>
  <si>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</si>
  <si>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</si>
  <si>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</si>
  <si>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</si>
  <si>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</si>
  <si>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</si>
  <si>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</si>
  <si>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</si>
  <si>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</si>
  <si>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</si>
  <si>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</si>
  <si>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</si>
  <si>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</si>
  <si>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</si>
  <si>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</si>
  <si>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</si>
  <si>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</si>
  <si>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</si>
  <si>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</si>
  <si>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</si>
  <si>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</si>
  <si>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</si>
  <si>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</si>
  <si>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</si>
  <si>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</si>
  <si>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</si>
  <si>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</si>
  <si>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</si>
  <si>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</si>
  <si>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</si>
  <si>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</si>
  <si>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</si>
  <si>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</si>
  <si>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</si>
  <si>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</si>
  <si>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</si>
  <si>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</si>
  <si>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</si>
  <si>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</si>
  <si>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</si>
  <si>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</si>
  <si>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</si>
  <si>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</si>
  <si>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</si>
  <si>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</si>
  <si>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</si>
  <si>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</si>
  <si>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</si>
  <si>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</si>
  <si>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</si>
  <si>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</si>
  <si>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</si>
  <si>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</si>
  <si>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</si>
  <si>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</si>
  <si>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</si>
  <si>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</si>
  <si>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</si>
  <si>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</si>
  <si>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</si>
  <si>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</si>
  <si>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</si>
  <si>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</si>
  <si>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</si>
  <si>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</si>
  <si>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</si>
  <si>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</si>
  <si>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</si>
  <si>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</si>
  <si>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</si>
  <si>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</si>
  <si>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</si>
  <si>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</si>
  <si>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</si>
  <si>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</si>
  <si>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</si>
  <si>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</si>
  <si>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</si>
  <si>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</si>
  <si>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</si>
  <si>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</si>
  <si>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</si>
  <si>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</si>
  <si>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</si>
  <si>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</si>
  <si>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</si>
  <si>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</si>
  <si>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</si>
  <si>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</si>
  <si>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</si>
  <si>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</si>
  <si>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</si>
  <si>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</si>
  <si>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</si>
  <si>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</si>
  <si>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</si>
  <si>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</si>
  <si>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</si>
  <si>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</si>
  <si>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</si>
  <si>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</si>
  <si>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</si>
  <si>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</si>
  <si>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</si>
  <si>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</si>
  <si>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</si>
  <si>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</si>
  <si>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</si>
  <si>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</si>
  <si>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</si>
  <si>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</si>
  <si>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</si>
  <si>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</si>
  <si>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</si>
  <si>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</si>
  <si>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</si>
  <si>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</si>
  <si>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</si>
  <si>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</si>
  <si>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</si>
  <si>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</si>
  <si>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</si>
  <si>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</si>
  <si>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</si>
  <si>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</si>
  <si>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</si>
  <si>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</si>
  <si>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</si>
  <si>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</si>
  <si>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</si>
  <si>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</si>
  <si>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</si>
  <si>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</si>
  <si>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</si>
  <si>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</si>
  <si>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</si>
  <si>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</si>
  <si>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</si>
  <si>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</si>
  <si>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</si>
  <si>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</si>
  <si>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</si>
  <si>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</si>
  <si>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</si>
  <si>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</si>
  <si>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</si>
  <si>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</si>
  <si>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</si>
  <si>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</si>
  <si>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</si>
  <si>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</si>
  <si>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</si>
  <si>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</si>
  <si>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</si>
  <si>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</si>
  <si>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</si>
  <si>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</si>
  <si>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</si>
  <si>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</si>
  <si>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</si>
  <si>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</si>
  <si>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</si>
  <si>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</si>
  <si>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</si>
  <si>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</si>
  <si>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</si>
  <si>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</si>
  <si>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</si>
  <si>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</si>
  <si>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</si>
  <si>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</si>
  <si>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</si>
  <si>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</si>
  <si>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</si>
  <si>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</si>
  <si>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</si>
  <si>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</si>
  <si>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</si>
  <si>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</si>
  <si>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</si>
  <si>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</si>
  <si>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</si>
  <si>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</si>
  <si>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</si>
  <si>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</si>
  <si>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</si>
  <si>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</si>
  <si>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</si>
  <si>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</si>
  <si>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</si>
  <si>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</si>
  <si>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</si>
  <si>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</si>
  <si>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</si>
  <si>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</si>
  <si>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</si>
  <si>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</si>
  <si>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</si>
  <si>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</si>
  <si>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</si>
  <si>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</si>
  <si>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</si>
  <si>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</si>
  <si>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</si>
  <si>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</si>
  <si>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</si>
  <si>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</si>
  <si>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</si>
  <si>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</si>
  <si>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</si>
  <si>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</si>
  <si>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</si>
  <si>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</si>
  <si>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</si>
  <si>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</si>
  <si>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</si>
  <si>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</si>
  <si>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</si>
  <si>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</si>
  <si>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</si>
  <si>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</si>
  <si>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</si>
  <si>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</si>
  <si>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</si>
  <si>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</si>
  <si>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</si>
  <si>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</si>
  <si>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</si>
  <si>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</si>
  <si>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</si>
  <si>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</si>
  <si>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</si>
  <si>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</si>
  <si>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</si>
  <si>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</si>
  <si>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</si>
  <si>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</si>
  <si>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</si>
  <si>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</si>
  <si>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</si>
  <si>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</si>
  <si>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</si>
  <si>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</si>
  <si>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</si>
  <si>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</si>
  <si>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</si>
  <si>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</si>
  <si>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</si>
  <si>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</si>
  <si>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</si>
  <si>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</si>
  <si>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</si>
  <si>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</si>
  <si>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</si>
  <si>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</si>
  <si>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</si>
  <si>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</si>
  <si>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</si>
  <si>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</si>
  <si>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</si>
  <si>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</si>
  <si>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</si>
  <si>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</si>
  <si>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</si>
  <si>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</si>
  <si>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</si>
  <si>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</si>
  <si>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</si>
  <si>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</si>
  <si>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</si>
  <si>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</si>
  <si>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</si>
  <si>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</si>
  <si>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</si>
  <si>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</si>
  <si>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</si>
  <si>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</si>
  <si>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</si>
  <si>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</si>
  <si>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</si>
  <si>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</si>
  <si>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</si>
  <si>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</si>
  <si>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</si>
  <si>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</si>
  <si>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</si>
  <si>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</si>
  <si>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</si>
  <si>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</si>
  <si>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</si>
  <si>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</si>
  <si>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</si>
  <si>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</si>
  <si>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</si>
  <si>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</si>
  <si>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</si>
  <si>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</si>
  <si>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</si>
  <si>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</si>
  <si>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</si>
  <si>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</si>
  <si>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</si>
  <si>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</si>
  <si>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</si>
  <si>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</si>
  <si>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</si>
  <si>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</si>
  <si>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</si>
  <si>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</si>
  <si>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</si>
  <si>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</si>
  <si>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</si>
  <si>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</si>
  <si>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</si>
  <si>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</si>
  <si>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</si>
  <si>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</si>
  <si>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</si>
  <si>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</si>
  <si>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</si>
  <si>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</si>
  <si>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</si>
  <si>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</si>
  <si>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</si>
  <si>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</si>
  <si>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</si>
  <si>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</si>
  <si>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</si>
  <si>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</si>
  <si>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</si>
  <si>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</si>
  <si>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</si>
  <si>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</si>
  <si>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</si>
  <si>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</si>
  <si>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</si>
  <si>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</si>
  <si>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</si>
  <si>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</si>
  <si>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</si>
  <si>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</si>
  <si>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</si>
  <si>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</si>
  <si>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</si>
  <si>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</si>
  <si>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</si>
  <si>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</si>
  <si>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</si>
  <si>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</si>
  <si>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</si>
  <si>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</si>
  <si>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</si>
  <si>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</si>
  <si>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</si>
  <si>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</si>
  <si>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</si>
  <si>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</si>
  <si>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</si>
  <si>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</si>
  <si>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</si>
  <si>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</si>
  <si>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</si>
  <si>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</si>
  <si>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</si>
  <si>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</si>
  <si>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</si>
  <si>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</si>
  <si>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</si>
  <si>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</si>
  <si>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</si>
  <si>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</si>
  <si>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</si>
  <si>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</si>
  <si>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</si>
  <si>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</si>
  <si>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</si>
  <si>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</si>
  <si>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</si>
  <si>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</si>
  <si>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</si>
  <si>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</si>
  <si>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</si>
  <si>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</si>
  <si>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</si>
  <si>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</si>
  <si>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</si>
  <si>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</si>
  <si>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</si>
  <si>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</si>
  <si>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</si>
  <si>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</si>
  <si>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</si>
  <si>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</si>
  <si>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</si>
  <si>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</si>
  <si>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</si>
  <si>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</si>
  <si>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</si>
  <si>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</si>
  <si>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</si>
  <si>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</si>
  <si>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</si>
  <si>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</si>
  <si>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</si>
  <si>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</si>
  <si>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</si>
  <si>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</si>
  <si>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</si>
  <si>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</si>
  <si>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</si>
  <si>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</si>
  <si>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</si>
  <si>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</si>
  <si>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</si>
  <si>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</si>
  <si>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</si>
  <si>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</si>
  <si>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</si>
  <si>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</si>
  <si>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</si>
  <si>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</si>
  <si>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</si>
  <si>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</si>
  <si>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</si>
  <si>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</si>
  <si>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</si>
  <si>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</si>
  <si>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</si>
  <si>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</si>
  <si>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</si>
  <si>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</si>
  <si>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</si>
  <si>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</si>
  <si>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</si>
  <si>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</si>
  <si>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</si>
  <si>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</si>
  <si>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</si>
  <si>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</si>
  <si>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</si>
  <si>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</si>
  <si>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</si>
  <si>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</si>
  <si>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</si>
  <si>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</si>
  <si>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</si>
  <si>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</si>
  <si>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</si>
  <si>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</si>
  <si>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</si>
  <si>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</si>
  <si>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</si>
  <si>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</si>
  <si>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</si>
  <si>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</si>
  <si>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</si>
  <si>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</si>
  <si>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</si>
  <si>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</si>
  <si>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</si>
  <si>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</si>
  <si>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</si>
  <si>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</si>
  <si>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</si>
  <si>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</si>
  <si>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</si>
  <si>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</si>
  <si>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</si>
  <si>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</si>
  <si>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</si>
  <si>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</si>
  <si>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</si>
  <si>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</si>
  <si>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</si>
  <si>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</si>
  <si>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</si>
  <si>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</si>
  <si>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</si>
  <si>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</si>
  <si>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</si>
  <si>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</si>
  <si>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</si>
  <si>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</si>
  <si>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</si>
  <si>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</si>
  <si>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</si>
  <si>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</si>
  <si>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</si>
  <si>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</si>
  <si>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</si>
  <si>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</si>
  <si>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</si>
  <si>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</si>
  <si>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</si>
  <si>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</si>
  <si>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</si>
  <si>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</si>
  <si>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</si>
  <si>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</si>
  <si>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</si>
  <si>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</si>
  <si>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</si>
  <si>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</si>
  <si>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</si>
  <si>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</si>
  <si>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</si>
  <si>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</si>
  <si>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</si>
  <si>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</si>
  <si>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</si>
  <si>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</si>
  <si>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</si>
  <si>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</si>
  <si>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</si>
  <si>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</si>
  <si>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</si>
  <si>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</si>
  <si>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</si>
  <si>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</si>
  <si>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</si>
  <si>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</si>
  <si>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</si>
  <si>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</si>
  <si>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</si>
  <si>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</si>
  <si>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</si>
  <si>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</si>
  <si>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</si>
  <si>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</si>
  <si>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</si>
  <si>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</si>
  <si>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</si>
  <si>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</si>
  <si>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</si>
  <si>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</si>
  <si>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</si>
  <si>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</si>
  <si>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</si>
  <si>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</si>
  <si>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</si>
  <si>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</si>
  <si>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</si>
  <si>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</si>
  <si>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</si>
  <si>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</si>
  <si>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</si>
  <si>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</si>
  <si>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</si>
  <si>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</si>
  <si>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</si>
  <si>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</si>
  <si>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</si>
  <si>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</si>
  <si>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</si>
  <si>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</si>
  <si>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</si>
  <si>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</si>
  <si>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</si>
  <si>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</si>
  <si>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</si>
  <si>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</si>
  <si>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</si>
  <si>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</si>
  <si>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</si>
  <si>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</si>
  <si>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</si>
  <si>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</si>
  <si>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</si>
  <si>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</si>
  <si>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</si>
  <si>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</si>
  <si>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</si>
  <si>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</si>
  <si>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</si>
  <si>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</si>
  <si>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</si>
  <si>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</si>
  <si>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</si>
  <si>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</si>
  <si>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</si>
  <si>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</si>
  <si>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</si>
  <si>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</si>
  <si>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</si>
  <si>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</si>
  <si>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</si>
  <si>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</si>
  <si>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</si>
  <si>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</si>
  <si>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</si>
  <si>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</si>
  <si>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</si>
  <si>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</si>
  <si>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</si>
  <si>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</si>
  <si>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</si>
  <si>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</si>
  <si>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</si>
  <si>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</si>
  <si>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</si>
  <si>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</si>
  <si>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</si>
  <si>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</si>
  <si>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</si>
  <si>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</si>
  <si>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</si>
  <si>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</si>
  <si>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</si>
  <si>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</si>
  <si>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</si>
  <si>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</si>
  <si>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</si>
  <si>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</si>
  <si>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</si>
  <si>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</si>
  <si>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</si>
  <si>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</si>
  <si>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</si>
  <si>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</si>
  <si>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</si>
  <si>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</si>
  <si>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</si>
  <si>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</si>
  <si>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</si>
  <si>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</si>
  <si>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</si>
  <si>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</si>
  <si>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</si>
  <si>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</si>
  <si>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</si>
  <si>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</si>
  <si>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</si>
  <si>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</si>
  <si>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</si>
  <si>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</si>
  <si>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</si>
  <si>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</si>
  <si>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</si>
  <si>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</si>
  <si>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</si>
  <si>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</si>
  <si>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</si>
  <si>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</si>
  <si>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</si>
  <si>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</si>
  <si>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</si>
  <si>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</si>
  <si>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</si>
  <si>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</si>
  <si>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</si>
  <si>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</si>
  <si>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</si>
  <si>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</si>
  <si>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</si>
  <si>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</si>
  <si>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</si>
  <si>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</si>
  <si>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</si>
  <si>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</si>
  <si>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</si>
  <si>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</si>
  <si>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</si>
  <si>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</si>
  <si>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</si>
  <si>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</si>
  <si>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</si>
  <si>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</si>
  <si>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</si>
  <si>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</si>
  <si>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</si>
  <si>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</si>
  <si>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</si>
  <si>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</si>
  <si>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</si>
  <si>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</si>
  <si>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</si>
  <si>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</si>
  <si>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</si>
  <si>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</si>
  <si>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</si>
  <si>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</si>
  <si>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</si>
  <si>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</si>
  <si>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</si>
  <si>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</si>
  <si>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</si>
  <si>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</si>
  <si>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</si>
  <si>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</si>
  <si>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</si>
  <si>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</si>
  <si>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</si>
  <si>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</si>
  <si>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</si>
  <si>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</si>
  <si>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</si>
  <si>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</si>
  <si>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</si>
  <si>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</si>
  <si>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</si>
  <si>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</si>
  <si>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</si>
  <si>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</si>
  <si>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</si>
  <si>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</si>
  <si>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</si>
  <si>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</si>
  <si>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</si>
  <si>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</si>
  <si>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</si>
  <si>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</si>
  <si>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</si>
  <si>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</si>
  <si>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</si>
  <si>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</si>
  <si>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</si>
  <si>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</si>
  <si>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</si>
  <si>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</si>
  <si>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</si>
  <si>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</si>
  <si>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</si>
  <si>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</si>
  <si>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</si>
  <si>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</si>
  <si>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</si>
  <si>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</si>
  <si>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</si>
  <si>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</si>
  <si>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</si>
  <si>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</si>
  <si>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</si>
  <si>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</si>
  <si>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</si>
  <si>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</si>
  <si>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</si>
  <si>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</si>
  <si>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</si>
  <si>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</si>
  <si>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</si>
  <si>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</si>
  <si>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</si>
  <si>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</si>
  <si>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</si>
  <si>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</si>
  <si>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</si>
  <si>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</si>
  <si>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</si>
  <si>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</si>
  <si>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</si>
  <si>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</si>
  <si>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</si>
  <si>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</si>
  <si>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</si>
  <si>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</si>
  <si>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</si>
  <si>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</si>
  <si>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</si>
  <si>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</si>
  <si>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</si>
  <si>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</si>
  <si>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</si>
  <si>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</si>
  <si>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</si>
  <si>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</si>
  <si>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</si>
  <si>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</si>
  <si>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</si>
  <si>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</si>
  <si>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</si>
  <si>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</si>
  <si>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</si>
  <si>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</si>
  <si>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</si>
  <si>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</si>
  <si>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</si>
  <si>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</si>
  <si>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</si>
  <si>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</si>
  <si>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</si>
  <si>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</si>
  <si>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</si>
  <si>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</si>
  <si>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</si>
  <si>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</si>
  <si>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</si>
  <si>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</si>
  <si>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</si>
  <si>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</si>
  <si>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</si>
  <si>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</si>
  <si>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</si>
  <si>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</si>
  <si>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</si>
  <si>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</si>
  <si>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</si>
  <si>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</si>
  <si>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</si>
  <si>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</si>
  <si>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</si>
  <si>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</si>
  <si>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</si>
  <si>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</si>
  <si>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</si>
  <si>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</si>
  <si>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</si>
  <si>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</si>
  <si>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</si>
  <si>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</si>
  <si>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</si>
  <si>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</si>
  <si>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</si>
  <si>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</si>
  <si>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</si>
  <si>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</si>
  <si>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</si>
  <si>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</si>
  <si>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</si>
  <si>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</si>
  <si>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</si>
  <si>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</si>
  <si>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</si>
  <si>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</si>
  <si>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</si>
  <si>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</si>
  <si>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</si>
  <si>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</si>
  <si>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</si>
  <si>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</si>
  <si>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</si>
  <si>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</si>
  <si>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</si>
  <si>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</si>
  <si>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</si>
  <si>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</si>
  <si>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</si>
  <si>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</si>
  <si>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</si>
  <si>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</si>
  <si>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</si>
  <si>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</si>
  <si>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</si>
  <si>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</si>
  <si>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</si>
  <si>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</si>
  <si>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</si>
  <si>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</si>
  <si>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</si>
  <si>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</si>
  <si>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</si>
  <si>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</si>
  <si>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</si>
  <si>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</si>
  <si>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</si>
  <si>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</si>
  <si>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</si>
  <si>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</si>
  <si>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</si>
  <si>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</si>
  <si>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</si>
  <si>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</si>
  <si>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</si>
  <si>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</si>
  <si>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</si>
  <si>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</si>
  <si>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</si>
  <si>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</si>
  <si>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</si>
  <si>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</si>
  <si>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</si>
  <si>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</si>
  <si>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</si>
  <si>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</si>
  <si>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</si>
  <si>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</si>
  <si>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</si>
  <si>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</si>
  <si>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</si>
  <si>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</si>
  <si>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</si>
  <si>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</si>
  <si>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</si>
  <si>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</si>
  <si>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</si>
  <si>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</si>
  <si>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</si>
  <si>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</si>
  <si>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</si>
  <si>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</si>
  <si>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</si>
  <si>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</si>
  <si>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</si>
  <si>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</si>
  <si>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</si>
  <si>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</si>
  <si>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</si>
  <si>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</si>
  <si>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</si>
  <si>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</si>
  <si>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</si>
  <si>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</si>
  <si>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</si>
  <si>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</si>
  <si>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</si>
  <si>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</si>
  <si>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</si>
  <si>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</si>
  <si>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</si>
  <si>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</si>
  <si>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</si>
  <si>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</si>
  <si>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</si>
  <si>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</si>
  <si>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</si>
  <si>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</si>
  <si>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</si>
  <si>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</si>
  <si>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</si>
  <si>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</si>
  <si>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</si>
  <si>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</si>
  <si>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</si>
  <si>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</si>
  <si>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</si>
  <si>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</si>
  <si>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</si>
  <si>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</si>
  <si>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</si>
  <si>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</si>
  <si>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</si>
  <si>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</si>
  <si>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</si>
  <si>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</si>
  <si>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</si>
  <si>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</si>
  <si>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</si>
  <si>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</si>
  <si>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</si>
  <si>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</si>
  <si>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</si>
  <si>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</si>
  <si>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</si>
  <si>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</si>
  <si>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</si>
  <si>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</si>
  <si>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</si>
  <si>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</si>
  <si>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</si>
  <si>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</si>
  <si>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</si>
  <si>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</si>
  <si>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</si>
  <si>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</si>
  <si>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</si>
  <si>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</si>
  <si>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</si>
  <si>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</si>
  <si>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</si>
  <si>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</si>
  <si>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</si>
  <si>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</si>
  <si>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</si>
  <si>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</si>
  <si>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</si>
  <si>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</si>
  <si>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</si>
  <si>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</si>
  <si>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</si>
  <si>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</si>
  <si>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</si>
  <si>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</si>
  <si>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</si>
  <si>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</si>
  <si>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</si>
  <si>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</si>
  <si>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</si>
  <si>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</si>
  <si>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</si>
  <si>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</si>
  <si>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</si>
  <si>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</si>
  <si>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</si>
  <si>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</si>
  <si>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</si>
  <si>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</si>
  <si>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</si>
  <si>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</si>
  <si>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</si>
  <si>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</si>
  <si>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</si>
  <si>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</si>
  <si>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</si>
  <si>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</si>
  <si>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</si>
  <si>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</si>
  <si>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</si>
  <si>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</si>
  <si>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</si>
  <si>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</si>
  <si>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</si>
  <si>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</si>
  <si>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</si>
  <si>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</si>
  <si>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</si>
  <si>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</si>
  <si>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</si>
  <si>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</si>
  <si>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</si>
  <si>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</si>
  <si>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</si>
  <si>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</si>
  <si>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</si>
  <si>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</si>
  <si>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</si>
  <si>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</si>
  <si>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</si>
  <si>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</si>
  <si>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</si>
  <si>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</si>
  <si>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</si>
  <si>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</si>
  <si>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</si>
  <si>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</si>
  <si>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</si>
  <si>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</si>
  <si>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</si>
  <si>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</si>
  <si>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</si>
  <si>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</si>
  <si>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</si>
  <si>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</si>
  <si>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</si>
  <si>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</si>
  <si>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</si>
  <si>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</si>
  <si>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</si>
  <si>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</si>
  <si>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</si>
  <si>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</si>
  <si>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</si>
  <si>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</si>
  <si>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</si>
  <si>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</si>
  <si>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</si>
  <si>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</si>
  <si>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</si>
  <si>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</si>
  <si>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</si>
  <si>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</si>
  <si>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</si>
  <si>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</si>
  <si>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</si>
  <si>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</si>
  <si>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</si>
  <si>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</si>
  <si>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</si>
  <si>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</si>
  <si>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</si>
  <si>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</si>
  <si>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</si>
  <si>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</si>
  <si>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</si>
  <si>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</si>
  <si>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</si>
  <si>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</si>
  <si>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</si>
  <si>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</si>
  <si>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</si>
  <si>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</si>
  <si>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</si>
  <si>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</si>
  <si>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</si>
  <si>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</si>
  <si>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</si>
  <si>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</si>
  <si>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</si>
  <si>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</si>
  <si>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</si>
  <si>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</si>
  <si>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</si>
  <si>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</si>
  <si>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</si>
  <si>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</si>
  <si>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</si>
  <si>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</si>
  <si>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</si>
  <si>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</si>
  <si>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</si>
  <si>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</si>
  <si>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</si>
  <si>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</si>
  <si>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</si>
  <si>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</si>
  <si>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</si>
  <si>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</si>
  <si>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</si>
  <si>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</si>
  <si>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</si>
  <si>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</si>
  <si>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</si>
  <si>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</si>
  <si>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</si>
  <si>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</si>
  <si>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</si>
  <si>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</si>
  <si>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</si>
  <si>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</si>
  <si>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</si>
  <si>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</si>
  <si>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</si>
  <si>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</si>
  <si>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</si>
  <si>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</si>
  <si>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</si>
  <si>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</si>
  <si>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</si>
  <si>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</si>
  <si>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</si>
  <si>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</si>
  <si>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</si>
  <si>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</si>
  <si>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</si>
  <si>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</si>
  <si>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</si>
  <si>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</si>
  <si>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</si>
  <si>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</si>
  <si>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</si>
  <si>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</si>
  <si>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</si>
  <si>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</si>
  <si>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</si>
  <si>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</si>
  <si>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</si>
  <si>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</si>
  <si>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</si>
  <si>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</si>
  <si>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</si>
  <si>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</si>
  <si>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</si>
  <si>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</si>
  <si>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</si>
  <si>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</si>
  <si>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</si>
  <si>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</si>
  <si>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</si>
  <si>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</si>
  <si>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</si>
  <si>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</si>
  <si>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</si>
  <si>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</si>
  <si>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</si>
  <si>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</si>
  <si>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</si>
  <si>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</si>
  <si>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</si>
  <si>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</si>
  <si>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</si>
  <si>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</si>
  <si>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</si>
  <si>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</si>
  <si>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</si>
  <si>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</si>
  <si>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</si>
  <si>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</si>
  <si>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</si>
  <si>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</si>
  <si>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</si>
  <si>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</si>
  <si>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</si>
  <si>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</si>
  <si>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</si>
  <si>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</si>
  <si>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</si>
  <si>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</si>
  <si>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</si>
  <si>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</si>
  <si>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</si>
  <si>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</si>
  <si>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</si>
  <si>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</si>
  <si>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</si>
  <si>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</si>
  <si>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</si>
  <si>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</si>
  <si>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</si>
  <si>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</si>
  <si>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</si>
  <si>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</si>
  <si>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</si>
  <si>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</si>
  <si>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</si>
  <si>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</si>
  <si>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</si>
  <si>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</si>
  <si>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</si>
  <si>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</si>
  <si>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</si>
  <si>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</si>
  <si>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</si>
  <si>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</si>
  <si>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</si>
  <si>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</si>
  <si>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</si>
  <si>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</si>
  <si>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</si>
  <si>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</si>
  <si>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</si>
  <si>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</si>
  <si>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</si>
  <si>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</si>
  <si>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</si>
  <si>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</si>
  <si>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</si>
  <si>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</si>
  <si>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</si>
  <si>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</si>
  <si>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</si>
  <si>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</si>
  <si>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</si>
  <si>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</si>
  <si>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</si>
  <si>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</si>
  <si>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</si>
  <si>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</si>
  <si>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</si>
  <si>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</si>
  <si>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</si>
  <si>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</si>
  <si>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</si>
  <si>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</si>
  <si>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</si>
  <si>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</si>
  <si>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</si>
  <si>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</si>
  <si>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</si>
  <si>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</si>
  <si>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</si>
  <si>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</si>
  <si>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</si>
  <si>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</si>
  <si>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</si>
  <si>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</si>
  <si>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</si>
  <si>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</si>
  <si>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</si>
  <si>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</si>
  <si>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</si>
  <si>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</si>
  <si>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</si>
  <si>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</si>
  <si>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</si>
  <si>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</si>
  <si>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</si>
  <si>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</si>
  <si>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</si>
  <si>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</si>
  <si>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</si>
  <si>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</si>
  <si>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</si>
  <si>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</si>
  <si>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</si>
  <si>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</si>
  <si>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</si>
  <si>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</si>
  <si>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</si>
  <si>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</si>
  <si>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</si>
  <si>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</si>
  <si>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</si>
  <si>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</si>
  <si>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</si>
  <si>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</si>
  <si>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</si>
  <si>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</si>
  <si>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</si>
  <si>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</si>
  <si>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</si>
  <si>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</si>
  <si>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</si>
  <si>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</si>
  <si>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</si>
  <si>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</si>
  <si>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</si>
  <si>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</si>
  <si>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</si>
  <si>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</si>
  <si>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</si>
  <si>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</si>
  <si>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</si>
  <si>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</si>
  <si>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</si>
  <si>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</si>
  <si>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</si>
  <si>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</si>
  <si>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</si>
  <si>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</si>
  <si>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</si>
  <si>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</si>
  <si>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</si>
  <si>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</si>
  <si>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</si>
  <si>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</si>
  <si>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</si>
  <si>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</si>
  <si>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</si>
  <si>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</si>
  <si>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</si>
  <si>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</si>
  <si>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</si>
  <si>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</si>
  <si>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</si>
  <si>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</si>
  <si>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</si>
  <si>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</si>
  <si>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</si>
  <si>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</si>
  <si>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</si>
  <si>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</si>
  <si>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</si>
  <si>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</si>
  <si>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</si>
  <si>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</si>
  <si>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</si>
  <si>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</si>
  <si>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</si>
  <si>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</si>
  <si>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</si>
  <si>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</si>
  <si>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</si>
  <si>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</si>
  <si>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</si>
  <si>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</si>
  <si>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</si>
  <si>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</si>
  <si>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</si>
  <si>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</si>
  <si>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</si>
  <si>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</si>
  <si>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</si>
  <si>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</si>
  <si>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</si>
  <si>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</si>
  <si>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</si>
  <si>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</si>
  <si>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</si>
  <si>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</si>
  <si>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</si>
  <si>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</si>
  <si>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</si>
  <si>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</si>
  <si>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</si>
  <si>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</si>
  <si>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</si>
  <si>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</si>
  <si>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</si>
  <si>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</si>
  <si>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</si>
  <si>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</si>
  <si>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</si>
  <si>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</si>
  <si>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</si>
  <si>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</si>
  <si>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</si>
  <si>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</si>
  <si>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</si>
  <si>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</si>
  <si>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</si>
  <si>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</si>
  <si>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</si>
  <si>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</si>
  <si>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</si>
  <si>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</si>
  <si>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</si>
  <si>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</si>
  <si>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</si>
  <si>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</si>
  <si>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</si>
  <si>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</si>
  <si>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</si>
  <si>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</si>
  <si>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</si>
  <si>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</si>
  <si>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</si>
  <si>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</si>
  <si>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</si>
  <si>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</si>
  <si>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</si>
  <si>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</si>
  <si>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</si>
  <si>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</si>
  <si>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</si>
  <si>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</si>
  <si>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</si>
  <si>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</si>
  <si>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</si>
  <si>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</si>
  <si>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</si>
  <si>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</si>
  <si>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</si>
  <si>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</si>
  <si>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</si>
  <si>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</si>
  <si>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</si>
  <si>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</si>
  <si>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</si>
  <si>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</si>
  <si>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</si>
  <si>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</si>
  <si>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</si>
  <si>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</si>
  <si>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</si>
  <si>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</si>
  <si>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</si>
  <si>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</si>
  <si>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</si>
  <si>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</si>
  <si>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</si>
  <si>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</si>
  <si>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</si>
  <si>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</si>
  <si>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</si>
  <si>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</si>
  <si>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</si>
  <si>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</si>
  <si>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</si>
  <si>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</si>
  <si>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</si>
  <si>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</si>
  <si>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</si>
  <si>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</si>
  <si>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</si>
  <si>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</si>
  <si>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</si>
  <si>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</si>
  <si>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</si>
  <si>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</si>
  <si>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</si>
  <si>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</si>
  <si>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</si>
  <si>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</si>
  <si>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</si>
  <si>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</si>
  <si>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</si>
  <si>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</si>
  <si>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</si>
  <si>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</si>
  <si>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</si>
  <si>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</si>
  <si>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</si>
  <si>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</si>
  <si>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</si>
  <si>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</si>
  <si>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</si>
  <si>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</si>
  <si>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</si>
  <si>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</si>
  <si>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</si>
  <si>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</si>
  <si>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</si>
  <si>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</si>
  <si>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</si>
  <si>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</si>
  <si>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</si>
  <si>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</si>
  <si>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</si>
  <si>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</si>
  <si>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</si>
  <si>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</si>
  <si>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</si>
  <si>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</si>
  <si>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</si>
  <si>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</si>
  <si>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</si>
  <si>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</si>
  <si>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</si>
  <si>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</si>
  <si>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</si>
  <si>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</si>
  <si>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</si>
  <si>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</si>
  <si>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</si>
  <si>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</si>
  <si>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</si>
  <si>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</si>
  <si>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</si>
  <si>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</si>
  <si>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</si>
  <si>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</si>
  <si>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</si>
  <si>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</si>
  <si>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</si>
  <si>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</si>
  <si>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</si>
  <si>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</si>
  <si>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</si>
  <si>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</si>
  <si>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</si>
  <si>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</si>
  <si>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</si>
  <si>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</si>
  <si>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</si>
  <si>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</si>
  <si>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</si>
  <si>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</si>
  <si>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</si>
  <si>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</si>
  <si>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</si>
  <si>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</si>
  <si>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</si>
  <si>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</si>
  <si>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</si>
  <si>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</si>
  <si>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</si>
  <si>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</si>
  <si>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</si>
  <si>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</si>
  <si>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</si>
  <si>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</si>
  <si>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</si>
  <si>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</si>
  <si>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</si>
  <si>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</si>
  <si>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</si>
  <si>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</si>
  <si>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</si>
  <si>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</si>
  <si>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</si>
  <si>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</si>
  <si>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</si>
  <si>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</si>
  <si>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</si>
  <si>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</si>
  <si>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</si>
  <si>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</si>
  <si>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</si>
  <si>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</si>
  <si>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</si>
  <si>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</si>
  <si>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</si>
  <si>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</si>
  <si>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</si>
  <si>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</si>
  <si>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</si>
  <si>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</si>
  <si>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</si>
  <si>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</si>
  <si>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</si>
  <si>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</si>
  <si>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</si>
  <si>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</si>
  <si>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</si>
  <si>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</si>
  <si>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</si>
  <si>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</si>
  <si>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</si>
  <si>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</si>
  <si>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</si>
  <si>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</si>
  <si>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</si>
  <si>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</si>
  <si>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</si>
  <si>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</si>
  <si>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</si>
  <si>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</si>
  <si>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</si>
  <si>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</si>
  <si>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</si>
  <si>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</si>
  <si>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</si>
  <si>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</si>
  <si>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</si>
  <si>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</si>
  <si>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</si>
  <si>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</si>
  <si>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</si>
  <si>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</si>
  <si>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</si>
  <si>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</si>
  <si>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</si>
  <si>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</si>
  <si>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</si>
  <si>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</si>
  <si>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</si>
  <si>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</si>
  <si>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</si>
  <si>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</si>
  <si>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</si>
  <si>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</si>
  <si>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</si>
  <si>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</si>
  <si>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</si>
  <si>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</si>
  <si>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</si>
  <si>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</si>
  <si>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</si>
  <si>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</si>
  <si>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</si>
  <si>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</si>
  <si>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</si>
  <si>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</si>
  <si>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</si>
  <si>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</si>
  <si>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</si>
  <si>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</si>
  <si>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</si>
  <si>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</si>
  <si>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</si>
  <si>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</si>
  <si>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</si>
  <si>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</si>
  <si>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</si>
  <si>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</si>
  <si>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</si>
  <si>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</si>
  <si>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</si>
  <si>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</si>
  <si>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</si>
  <si>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</si>
  <si>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</si>
  <si>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</si>
  <si>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</si>
  <si>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</si>
  <si>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</si>
  <si>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</si>
  <si>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</si>
  <si>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</si>
  <si>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</si>
  <si>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</si>
  <si>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</si>
  <si>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</si>
  <si>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</si>
  <si>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</si>
  <si>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</si>
  <si>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</si>
  <si>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</si>
  <si>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</si>
  <si>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</si>
  <si>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</si>
  <si>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</si>
  <si>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</si>
  <si>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</si>
  <si>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</si>
  <si>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</si>
  <si>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</si>
  <si>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</si>
  <si>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</si>
  <si>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</si>
  <si>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</si>
  <si>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</si>
  <si>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</si>
  <si>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</si>
  <si>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</si>
  <si>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</si>
  <si>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</si>
  <si>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</si>
  <si>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</si>
  <si>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</si>
  <si>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</si>
  <si>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</si>
  <si>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</si>
  <si>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</si>
  <si>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</si>
  <si>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</si>
  <si>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</si>
  <si>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</si>
  <si>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</si>
  <si>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</si>
  <si>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</si>
  <si>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</si>
  <si>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</si>
  <si>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</si>
  <si>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</si>
  <si>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</si>
  <si>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</si>
  <si>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</si>
  <si>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</si>
  <si>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</si>
  <si>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</si>
  <si>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</si>
  <si>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</si>
  <si>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</si>
  <si>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</si>
  <si>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</si>
  <si>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</si>
  <si>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</si>
  <si>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</si>
  <si>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</si>
  <si>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</si>
  <si>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</si>
  <si>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</si>
  <si>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</si>
  <si>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</si>
  <si>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</si>
  <si>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</si>
  <si>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</si>
  <si>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</si>
  <si>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</si>
  <si>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</si>
  <si>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</si>
  <si>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</si>
  <si>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</si>
  <si>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</si>
  <si>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</si>
  <si>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</si>
  <si>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</si>
  <si>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</si>
  <si>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</si>
  <si>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</si>
  <si>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</si>
  <si>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</si>
  <si>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</si>
  <si>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</si>
  <si>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</si>
  <si>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</si>
  <si>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</si>
  <si>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</si>
  <si>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</si>
  <si>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</si>
  <si>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</si>
  <si>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</si>
  <si>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</si>
  <si>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</si>
  <si>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</si>
  <si>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</si>
  <si>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</si>
  <si>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</si>
  <si>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</si>
  <si>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</si>
  <si>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</si>
  <si>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</si>
  <si>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</si>
  <si>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</si>
  <si>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</si>
  <si>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</si>
  <si>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</si>
  <si>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</si>
  <si>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</si>
  <si>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</si>
  <si>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</si>
  <si>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</si>
  <si>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</si>
  <si>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</si>
  <si>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</si>
  <si>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</si>
  <si>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</si>
  <si>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</si>
  <si>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</si>
  <si>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</si>
  <si>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</si>
  <si>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</si>
  <si>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</si>
  <si>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</si>
  <si>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</si>
  <si>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</si>
  <si>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</si>
  <si>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</si>
  <si>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</si>
  <si>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</si>
  <si>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</si>
  <si>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</si>
  <si>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</si>
  <si>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</si>
  <si>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</si>
  <si>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</si>
  <si>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</si>
  <si>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</si>
  <si>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</si>
  <si>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</si>
  <si>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</si>
  <si>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</si>
  <si>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</si>
  <si>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</si>
  <si>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</si>
  <si>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</si>
  <si>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</si>
  <si>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</si>
  <si>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</si>
  <si>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</si>
  <si>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</si>
  <si>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</si>
  <si>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</si>
  <si>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</si>
  <si>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</si>
  <si>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</si>
  <si>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</si>
  <si>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</si>
  <si>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</si>
  <si>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</si>
  <si>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</si>
  <si>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</si>
  <si>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</si>
  <si>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</si>
  <si>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</si>
  <si>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</si>
  <si>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</si>
  <si>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</si>
  <si>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</si>
  <si>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</si>
  <si>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</si>
  <si>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</si>
  <si>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</si>
  <si>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</si>
  <si>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</si>
  <si>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</si>
  <si>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</si>
  <si>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</si>
  <si>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</si>
  <si>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</si>
  <si>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</si>
  <si>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</si>
  <si>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</si>
  <si>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</si>
  <si>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</si>
  <si>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</si>
  <si>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</si>
  <si>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</si>
  <si>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</si>
  <si>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</si>
  <si>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</si>
  <si>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</si>
  <si>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</si>
  <si>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</si>
  <si>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</si>
  <si>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</si>
  <si>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</si>
  <si>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</si>
  <si>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</si>
  <si>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</si>
  <si>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</si>
  <si>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</si>
  <si>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</si>
  <si>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</si>
  <si>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</si>
  <si>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</si>
  <si>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</si>
  <si>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</si>
  <si>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</si>
  <si>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</si>
  <si>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</si>
  <si>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</si>
  <si>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</si>
  <si>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</si>
  <si>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</si>
  <si>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</si>
  <si>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</si>
  <si>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</si>
  <si>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</si>
  <si>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</si>
  <si>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</si>
  <si>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</si>
  <si>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</si>
  <si>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</si>
  <si>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</si>
  <si>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</si>
  <si>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</si>
  <si>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</si>
  <si>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</si>
  <si>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</si>
  <si>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</si>
  <si>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</si>
  <si>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</si>
  <si>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</si>
  <si>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</si>
  <si>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</si>
  <si>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</si>
  <si>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</si>
  <si>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</si>
  <si>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</si>
  <si>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</si>
  <si>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</si>
  <si>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</si>
  <si>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</si>
  <si>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</si>
  <si>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</si>
  <si>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</si>
  <si>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</si>
  <si>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</si>
  <si>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</si>
  <si>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</si>
  <si>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</si>
  <si>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</si>
  <si>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</si>
  <si>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</si>
  <si>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</si>
  <si>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</si>
  <si>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</si>
  <si>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</si>
  <si>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</si>
  <si>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</si>
  <si>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</si>
  <si>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</si>
  <si>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</si>
  <si>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</si>
  <si>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</si>
  <si>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</si>
  <si>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</si>
  <si>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</si>
  <si>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</si>
  <si>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</si>
  <si>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</si>
  <si>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</si>
  <si>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</si>
  <si>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</si>
  <si>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</si>
  <si>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</si>
  <si>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</si>
  <si>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</si>
  <si>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</si>
  <si>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</si>
  <si>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</si>
  <si>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</si>
  <si>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</si>
  <si>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</si>
  <si>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</si>
  <si>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</si>
  <si>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</si>
  <si>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</si>
  <si>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</si>
  <si>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</si>
  <si>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</si>
  <si>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</si>
  <si>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</si>
  <si>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</si>
  <si>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</si>
  <si>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</si>
  <si>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</si>
  <si>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</si>
  <si>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</si>
  <si>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</si>
  <si>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</si>
  <si>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</si>
  <si>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</si>
  <si>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</si>
  <si>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</si>
  <si>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</si>
  <si>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</si>
  <si>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</si>
  <si>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</si>
  <si>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</si>
  <si>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</si>
  <si>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</si>
  <si>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</si>
  <si>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</si>
  <si>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</si>
  <si>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</si>
  <si>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</si>
  <si>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</si>
  <si>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</si>
  <si>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</si>
  <si>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</si>
  <si>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</si>
  <si>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</si>
  <si>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</si>
  <si>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</si>
  <si>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</si>
  <si>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</si>
  <si>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</si>
  <si>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</si>
  <si>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</si>
  <si>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</si>
  <si>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</si>
  <si>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</si>
  <si>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</si>
  <si>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</si>
  <si>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</si>
  <si>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</si>
  <si>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</si>
  <si>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</si>
  <si>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</si>
  <si>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</si>
  <si>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</si>
  <si>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</si>
  <si>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</si>
  <si>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</si>
  <si>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</si>
  <si>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</si>
  <si>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</si>
  <si>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</si>
  <si>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</si>
  <si>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</si>
  <si>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</si>
  <si>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</si>
  <si>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</si>
  <si>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</si>
  <si>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</si>
  <si>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</si>
  <si>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</si>
  <si>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</si>
  <si>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</si>
  <si>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</si>
  <si>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</si>
  <si>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</si>
  <si>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</si>
  <si>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</si>
  <si>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</si>
  <si>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</si>
  <si>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</si>
  <si>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</si>
  <si>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</si>
  <si>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</si>
  <si>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</si>
  <si>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</si>
  <si>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</si>
  <si>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</si>
  <si>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</si>
  <si>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</si>
  <si>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</si>
  <si>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</si>
  <si>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</si>
  <si>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</si>
  <si>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</si>
  <si>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</si>
  <si>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</si>
  <si>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</si>
  <si>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</si>
  <si>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</si>
  <si>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</si>
  <si>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</si>
  <si>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</si>
  <si>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</si>
  <si>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</si>
  <si>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</si>
  <si>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</si>
  <si>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</si>
  <si>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</si>
  <si>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</si>
  <si>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</si>
  <si>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</si>
  <si>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</si>
  <si>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</si>
  <si>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</si>
  <si>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</si>
  <si>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</si>
  <si>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</si>
  <si>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</si>
  <si>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</si>
  <si>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</si>
  <si>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</si>
  <si>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</si>
  <si>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</si>
  <si>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</si>
  <si>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</si>
  <si>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</si>
  <si>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</si>
  <si>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</si>
  <si>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</si>
  <si>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</si>
  <si>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</si>
  <si>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</si>
  <si>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</si>
  <si>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</si>
  <si>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</si>
  <si>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</si>
  <si>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</si>
  <si>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</si>
  <si>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</si>
  <si>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</si>
  <si>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</si>
  <si>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</si>
  <si>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</si>
  <si>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</si>
  <si>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</si>
  <si>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</si>
  <si>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</si>
  <si>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</si>
  <si>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</si>
  <si>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</si>
  <si>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</si>
  <si>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</si>
  <si>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</si>
  <si>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</si>
  <si>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</si>
  <si>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</si>
  <si>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</si>
  <si>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</si>
  <si>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</si>
  <si>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</si>
  <si>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</si>
  <si>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</si>
  <si>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</si>
  <si>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</si>
  <si>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</si>
  <si>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</si>
  <si>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</si>
  <si>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</si>
  <si>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</si>
  <si>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</si>
  <si>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</si>
  <si>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</si>
  <si>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</si>
  <si>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</si>
  <si>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</si>
  <si>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</si>
  <si>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</si>
  <si>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</si>
  <si>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</si>
  <si>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</si>
  <si>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</si>
  <si>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</si>
  <si>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</si>
  <si>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</si>
  <si>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</si>
  <si>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</si>
  <si>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</si>
  <si>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</si>
  <si>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</si>
  <si>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</si>
  <si>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</si>
  <si>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</si>
  <si>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</si>
  <si>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</si>
  <si>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</si>
  <si>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</si>
  <si>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</si>
  <si>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</si>
  <si>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</si>
  <si>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</si>
  <si>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</si>
  <si>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</si>
  <si>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</si>
  <si>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</si>
  <si>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</si>
  <si>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</si>
  <si>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</si>
  <si>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</si>
  <si>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</si>
  <si>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</si>
  <si>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</si>
  <si>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</si>
  <si>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</si>
  <si>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</si>
  <si>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</si>
  <si>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</si>
  <si>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</si>
  <si>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</si>
  <si>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</si>
  <si>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</si>
  <si>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</si>
  <si>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</si>
  <si>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</si>
  <si>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</si>
  <si>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</si>
  <si>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</si>
  <si>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</si>
  <si>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</si>
  <si>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</si>
  <si>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</si>
  <si>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</si>
  <si>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</si>
  <si>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</si>
  <si>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</si>
  <si>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</si>
  <si>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</si>
  <si>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</si>
  <si>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</si>
  <si>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</si>
  <si>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</si>
  <si>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</si>
  <si>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</si>
  <si>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</si>
  <si>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</si>
  <si>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</si>
  <si>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</si>
  <si>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</si>
  <si>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</si>
  <si>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</si>
  <si>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</si>
  <si>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</si>
  <si>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</si>
  <si>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</si>
  <si>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</si>
  <si>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</si>
  <si>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</si>
  <si>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</si>
  <si>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</si>
  <si>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</si>
  <si>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</si>
  <si>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</si>
  <si>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</si>
  <si>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</si>
  <si>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</si>
  <si>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</si>
  <si>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</si>
  <si>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</si>
  <si>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</si>
  <si>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</si>
  <si>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</si>
  <si>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</si>
  <si>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</si>
  <si>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</si>
  <si>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</si>
  <si>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</si>
  <si>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</si>
  <si>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</si>
  <si>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</si>
  <si>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</si>
  <si>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</si>
  <si>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</si>
  <si>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</si>
  <si>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</si>
  <si>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</si>
  <si>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</si>
  <si>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</si>
  <si>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</si>
  <si>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</si>
  <si>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</si>
  <si>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</si>
  <si>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</si>
  <si>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</si>
  <si>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</si>
  <si>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</si>
  <si>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</si>
  <si>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</si>
  <si>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</si>
  <si>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</si>
  <si>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</si>
  <si>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</si>
  <si>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</si>
  <si>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</si>
  <si>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</si>
  <si>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</si>
  <si>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</si>
  <si>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</si>
  <si>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</si>
  <si>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</si>
  <si>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</si>
  <si>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</si>
  <si>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</si>
  <si>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</si>
  <si>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</si>
  <si>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</si>
  <si>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</si>
  <si>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</si>
  <si>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</si>
  <si>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</si>
  <si>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</si>
  <si>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</si>
  <si>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</si>
  <si>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</si>
  <si>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</si>
  <si>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</si>
  <si>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</si>
  <si>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</si>
  <si>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</si>
  <si>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</si>
  <si>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</si>
  <si>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</si>
  <si>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</si>
  <si>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</si>
  <si>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</si>
  <si>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</si>
  <si>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</si>
  <si>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</si>
  <si>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</si>
  <si>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</si>
  <si>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</si>
  <si>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</si>
  <si>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</si>
  <si>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</si>
  <si>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</si>
  <si>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</si>
  <si>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</si>
  <si>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</si>
  <si>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</si>
  <si>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</si>
  <si>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</si>
  <si>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</si>
  <si>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</si>
  <si>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</si>
  <si>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</si>
  <si>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</si>
  <si>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</si>
  <si>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</si>
  <si>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</si>
  <si>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</si>
  <si>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</si>
  <si>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</si>
  <si>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</si>
  <si>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</si>
  <si>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</si>
  <si>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</si>
  <si>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</si>
  <si>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</si>
  <si>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</si>
  <si>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</si>
  <si>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</si>
  <si>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</si>
  <si>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</si>
  <si>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</si>
  <si>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</si>
  <si>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</si>
  <si>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</si>
  <si>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</si>
  <si>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</si>
  <si>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</si>
  <si>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</si>
  <si>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</si>
  <si>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</si>
  <si>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</si>
  <si>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</si>
  <si>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</si>
  <si>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</si>
  <si>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</si>
  <si>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</si>
  <si>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</si>
  <si>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</si>
  <si>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</si>
  <si>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</si>
  <si>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</si>
  <si>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</si>
  <si>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</si>
  <si>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</si>
  <si>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</si>
  <si>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</si>
  <si>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</si>
  <si>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</si>
  <si>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</si>
  <si>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</si>
  <si>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</si>
  <si>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</si>
  <si>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</si>
  <si>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</si>
  <si>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</si>
  <si>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</si>
  <si>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</si>
  <si>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</si>
  <si>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</si>
  <si>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</si>
  <si>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</si>
  <si>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</si>
  <si>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</si>
  <si>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</si>
  <si>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</si>
  <si>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</si>
  <si>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</si>
  <si>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</si>
  <si>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</si>
  <si>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</si>
  <si>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</si>
  <si>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</si>
  <si>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</si>
  <si>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</si>
  <si>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</si>
  <si>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</si>
  <si>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</si>
  <si>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</si>
  <si>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</si>
  <si>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</si>
  <si>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</si>
  <si>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</si>
  <si>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</si>
  <si>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</si>
  <si>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</si>
  <si>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</si>
  <si>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</si>
  <si>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</si>
  <si>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</si>
  <si>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</si>
  <si>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</si>
  <si>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</si>
  <si>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</si>
  <si>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</si>
  <si>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</si>
  <si>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</si>
  <si>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</si>
  <si>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</si>
  <si>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</si>
  <si>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</si>
  <si>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</si>
  <si>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</si>
  <si>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</si>
  <si>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</si>
  <si>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</si>
  <si>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</si>
  <si>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</si>
  <si>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</si>
  <si>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</si>
  <si>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</si>
  <si>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</si>
  <si>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</si>
  <si>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</si>
  <si>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</si>
  <si>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</si>
  <si>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</si>
  <si>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</si>
  <si>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</si>
  <si>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</si>
  <si>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</si>
  <si>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</si>
  <si>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</si>
  <si>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</si>
  <si>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</si>
  <si>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</si>
  <si>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</si>
  <si>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</si>
  <si>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</si>
  <si>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</si>
  <si>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</si>
  <si>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</si>
  <si>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</si>
  <si>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</si>
  <si>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</si>
  <si>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</si>
  <si>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</si>
  <si>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</si>
  <si>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</si>
  <si>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</si>
  <si>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</si>
  <si>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</si>
  <si>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</si>
  <si>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</si>
  <si>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</si>
  <si>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</si>
  <si>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</si>
  <si>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</si>
  <si>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</si>
  <si>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</si>
  <si>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</si>
  <si>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</si>
  <si>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</si>
  <si>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</si>
  <si>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</si>
  <si>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</si>
  <si>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</si>
  <si>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</si>
  <si>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</si>
  <si>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</si>
  <si>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</si>
  <si>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</si>
  <si>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</si>
  <si>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</si>
  <si>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</si>
  <si>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</si>
  <si>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</si>
  <si>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</si>
  <si>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</si>
  <si>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</si>
  <si>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</si>
  <si>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</si>
  <si>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</si>
  <si>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</si>
  <si>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</si>
  <si>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</si>
  <si>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</si>
  <si>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</si>
  <si>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</si>
  <si>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</si>
  <si>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</si>
  <si>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</si>
  <si>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</si>
  <si>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</si>
  <si>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</si>
  <si>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</si>
  <si>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</si>
  <si>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</si>
  <si>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</si>
  <si>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</si>
  <si>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</si>
  <si>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</si>
  <si>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</si>
  <si>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</si>
  <si>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</si>
  <si>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</si>
  <si>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</si>
  <si>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</si>
  <si>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</si>
  <si>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</si>
  <si>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</si>
  <si>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</si>
  <si>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</si>
  <si>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</si>
  <si>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</si>
  <si>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</si>
  <si>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</si>
  <si>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</si>
  <si>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</si>
  <si>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</si>
  <si>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</si>
  <si>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</si>
  <si>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</si>
  <si>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</si>
  <si>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</si>
  <si>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</si>
  <si>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</si>
  <si>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</si>
  <si>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</si>
  <si>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</si>
  <si>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</si>
  <si>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</si>
  <si>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</si>
  <si>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</si>
  <si>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</si>
  <si>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</si>
  <si>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</si>
  <si>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</si>
  <si>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</si>
  <si>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</si>
  <si>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</si>
  <si>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</si>
  <si>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</si>
  <si>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</si>
  <si>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</si>
  <si>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</si>
  <si>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</si>
  <si>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</si>
  <si>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</si>
  <si>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</si>
  <si>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</si>
  <si>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</si>
  <si>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</si>
  <si>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</si>
  <si>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</si>
  <si>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</si>
  <si>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</si>
  <si>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</si>
  <si>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</si>
  <si>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</si>
  <si>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</si>
  <si>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</si>
  <si>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</si>
  <si>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</si>
  <si>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</si>
  <si>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</si>
  <si>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</si>
  <si>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</si>
  <si>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</si>
  <si>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</si>
  <si>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</si>
  <si>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</si>
  <si>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</si>
  <si>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</si>
  <si>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</si>
  <si>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</si>
  <si>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</si>
  <si>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</si>
  <si>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</si>
  <si>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</si>
  <si>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</si>
  <si>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</si>
  <si>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</si>
  <si>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</si>
  <si>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</si>
  <si>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</si>
  <si>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</si>
  <si>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</si>
  <si>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</si>
  <si>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</si>
  <si>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</si>
  <si>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</si>
  <si>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</si>
  <si>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</si>
  <si>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</si>
  <si>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</si>
  <si>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</si>
  <si>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</si>
  <si>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</si>
  <si>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</si>
  <si>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</si>
  <si>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</si>
  <si>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</si>
  <si>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</si>
  <si>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</si>
  <si>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</si>
  <si>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</si>
  <si>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</si>
  <si>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</si>
  <si>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</si>
  <si>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</si>
  <si>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</si>
  <si>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</si>
  <si>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</si>
  <si>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</si>
  <si>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</si>
  <si>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</si>
  <si>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</si>
  <si>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</si>
  <si>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</si>
  <si>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</si>
  <si>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</si>
  <si>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</si>
  <si>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</si>
  <si>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</si>
  <si>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</si>
  <si>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</si>
  <si>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</si>
  <si>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</si>
  <si>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</si>
  <si>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</si>
  <si>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</si>
  <si>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</si>
  <si>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</si>
  <si>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</si>
  <si>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</si>
  <si>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</si>
  <si>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</si>
  <si>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</si>
  <si>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</si>
  <si>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</si>
  <si>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</si>
  <si>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</si>
  <si>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</si>
  <si>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</si>
  <si>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</si>
  <si>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</si>
  <si>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</si>
  <si>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</si>
  <si>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</si>
  <si>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</si>
  <si>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</si>
  <si>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</si>
  <si>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</si>
  <si>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</si>
  <si>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</si>
  <si>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</si>
  <si>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</si>
  <si>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</si>
  <si>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</si>
  <si>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</si>
  <si>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</si>
  <si>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</si>
  <si>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</si>
  <si>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</si>
  <si>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</si>
  <si>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</si>
  <si>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</si>
  <si>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</si>
  <si>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</si>
  <si>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</si>
  <si>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</si>
  <si>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</si>
  <si>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</si>
  <si>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</si>
  <si>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</si>
  <si>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</si>
  <si>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</si>
  <si>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</si>
  <si>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</si>
  <si>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</si>
  <si>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</si>
  <si>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</si>
  <si>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</si>
  <si>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</si>
  <si>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</si>
  <si>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</si>
  <si>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</si>
  <si>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</si>
  <si>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</si>
  <si>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</si>
  <si>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</si>
  <si>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</si>
  <si>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</si>
  <si>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</si>
  <si>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</si>
  <si>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</si>
  <si>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</si>
  <si>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</si>
  <si>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</si>
  <si>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</si>
  <si>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</si>
  <si>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</si>
  <si>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</si>
  <si>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</si>
  <si>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</si>
  <si>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</si>
  <si>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</si>
  <si>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</si>
  <si>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</si>
  <si>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</si>
  <si>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</si>
  <si>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</si>
  <si>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</si>
  <si>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</si>
  <si>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</si>
  <si>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</si>
  <si>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</si>
  <si>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</si>
  <si>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</si>
  <si>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</si>
  <si>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</si>
  <si>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</si>
  <si>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</si>
  <si>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</si>
  <si>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</si>
  <si>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</si>
  <si>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</si>
  <si>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</si>
  <si>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</si>
  <si>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</si>
  <si>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</si>
  <si>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</si>
  <si>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</si>
  <si>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</si>
  <si>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</si>
  <si>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</si>
  <si>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</si>
  <si>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</si>
  <si>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</si>
  <si>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</si>
  <si>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</si>
  <si>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</si>
  <si>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</si>
  <si>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</si>
  <si>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</si>
  <si>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</si>
  <si>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</si>
  <si>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</si>
  <si>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</si>
  <si>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</si>
  <si>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</si>
  <si>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</si>
  <si>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</si>
  <si>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</si>
  <si>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</si>
  <si>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</si>
  <si>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</si>
  <si>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</si>
  <si>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</si>
  <si>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</si>
  <si>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</si>
  <si>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</si>
  <si>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</si>
  <si>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</si>
  <si>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</si>
  <si>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</si>
  <si>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</si>
  <si>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</si>
  <si>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</si>
  <si>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</si>
  <si>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</si>
  <si>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</si>
  <si>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</si>
  <si>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</si>
  <si>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</si>
  <si>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</si>
  <si>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</si>
  <si>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</si>
  <si>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</si>
  <si>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</si>
  <si>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</si>
  <si>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</si>
  <si>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</si>
  <si>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</si>
  <si>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</si>
  <si>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</si>
  <si>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</si>
  <si>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</si>
  <si>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</si>
  <si>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</si>
  <si>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</si>
  <si>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</si>
  <si>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</si>
  <si>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</si>
  <si>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</si>
  <si>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</si>
  <si>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</si>
  <si>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</si>
  <si>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</si>
  <si>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</si>
  <si>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</si>
  <si>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</si>
  <si>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</si>
  <si>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</si>
  <si>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</si>
  <si>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</si>
  <si>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</si>
  <si>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</si>
  <si>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</si>
  <si>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</si>
  <si>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</si>
  <si>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</si>
  <si>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</si>
  <si>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</si>
  <si>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</si>
  <si>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</si>
  <si>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</si>
  <si>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</si>
  <si>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</si>
  <si>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</si>
  <si>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</si>
  <si>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</si>
  <si>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</si>
  <si>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</si>
  <si>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</si>
  <si>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</si>
  <si>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</si>
  <si>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</si>
  <si>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</si>
  <si>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</si>
  <si>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</si>
  <si>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</si>
  <si>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</si>
  <si>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</si>
  <si>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</si>
  <si>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</si>
  <si>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</si>
  <si>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</si>
  <si>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</si>
  <si>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</si>
  <si>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</si>
  <si>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</si>
  <si>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</si>
  <si>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</si>
  <si>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</si>
  <si>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</si>
  <si>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</si>
  <si>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</si>
  <si>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</si>
  <si>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</si>
  <si>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</si>
  <si>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</si>
  <si>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</si>
  <si>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</si>
  <si>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</si>
  <si>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</si>
  <si>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</si>
  <si>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</si>
  <si>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</si>
  <si>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</si>
  <si>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</si>
  <si>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</si>
  <si>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</si>
  <si>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</si>
  <si>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</si>
  <si>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</si>
  <si>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</si>
  <si>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</si>
  <si>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</si>
  <si>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</si>
  <si>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</si>
  <si>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</si>
  <si>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</si>
  <si>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</si>
  <si>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</si>
  <si>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</si>
  <si>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</si>
  <si>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</si>
  <si>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</si>
  <si>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</si>
  <si>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</si>
  <si>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</si>
  <si>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</si>
  <si>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</si>
  <si>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</si>
  <si>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</si>
  <si>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</si>
  <si>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</si>
  <si>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</si>
  <si>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</si>
  <si>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</si>
  <si>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</si>
  <si>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</si>
  <si>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</si>
  <si>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</si>
  <si>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</si>
  <si>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</si>
  <si>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</si>
  <si>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</si>
  <si>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</si>
  <si>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</si>
  <si>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</si>
  <si>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</si>
  <si>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</si>
  <si>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</si>
  <si>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</si>
  <si>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</si>
  <si>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</si>
  <si>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</si>
  <si>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</si>
  <si>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</si>
  <si>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</si>
  <si>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</si>
  <si>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</si>
  <si>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</si>
  <si>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</si>
  <si>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</si>
  <si>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</si>
  <si>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</si>
  <si>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</si>
  <si>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</si>
  <si>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</si>
  <si>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</si>
  <si>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</si>
  <si>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</si>
  <si>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</si>
  <si>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</si>
  <si>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</si>
  <si>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</si>
  <si>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</si>
  <si>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</si>
  <si>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</si>
  <si>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</si>
  <si>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</si>
  <si>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</si>
  <si>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</si>
  <si>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</si>
  <si>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</si>
  <si>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</si>
  <si>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</si>
  <si>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</si>
  <si>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</si>
  <si>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</si>
  <si>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</si>
  <si>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</si>
  <si>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</si>
  <si>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</si>
  <si>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</si>
  <si>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</si>
  <si>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</si>
  <si>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</si>
  <si>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</si>
  <si>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</si>
  <si>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</si>
  <si>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</si>
  <si>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</si>
  <si>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</si>
  <si>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</si>
  <si>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</si>
  <si>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</si>
  <si>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</si>
  <si>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</si>
  <si>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</si>
  <si>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</si>
  <si>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</si>
  <si>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</si>
  <si>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</si>
  <si>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</si>
  <si>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</si>
  <si>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</si>
  <si>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</si>
  <si>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</si>
  <si>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</si>
  <si>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</si>
  <si>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</si>
  <si>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</si>
  <si>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</si>
  <si>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</si>
  <si>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</si>
  <si>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</si>
  <si>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</si>
  <si>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</si>
  <si>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</si>
  <si>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</si>
  <si>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</si>
  <si>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</si>
  <si>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</si>
  <si>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</si>
  <si>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</si>
  <si>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</si>
  <si>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</si>
  <si>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</si>
  <si>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</si>
  <si>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</si>
  <si>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</si>
  <si>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</si>
  <si>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</si>
  <si>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</si>
  <si>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</si>
  <si>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</si>
  <si>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</si>
  <si>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</si>
  <si>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</si>
  <si>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</si>
  <si>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</si>
  <si>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</si>
  <si>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</si>
  <si>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</si>
  <si>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</si>
  <si>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</si>
  <si>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</si>
  <si>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</si>
  <si>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</si>
  <si>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</si>
  <si>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</si>
  <si>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</si>
  <si>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</si>
  <si>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</si>
  <si>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</si>
  <si>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</si>
  <si>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</si>
  <si>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</si>
  <si>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</si>
  <si>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</si>
  <si>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</si>
  <si>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</si>
  <si>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</si>
  <si>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</si>
  <si>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</si>
  <si>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</si>
  <si>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</si>
  <si>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</si>
  <si>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</si>
  <si>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</si>
  <si>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</si>
  <si>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</si>
  <si>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</si>
  <si>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</si>
  <si>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</si>
  <si>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</si>
  <si>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</si>
  <si>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</si>
  <si>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</si>
  <si>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</si>
  <si>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</si>
  <si>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</si>
  <si>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</si>
  <si>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</si>
  <si>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</si>
  <si>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</si>
  <si>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</si>
  <si>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</si>
  <si>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</si>
  <si>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</si>
  <si>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</si>
  <si>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</si>
  <si>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</si>
  <si>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</si>
  <si>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</si>
  <si>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</si>
  <si>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</si>
  <si>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</si>
  <si>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</si>
  <si>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</si>
  <si>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</si>
  <si>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</si>
  <si>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</si>
  <si>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</si>
  <si>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</si>
  <si>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</si>
  <si>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</si>
  <si>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</si>
  <si>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</si>
  <si>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</si>
  <si>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</si>
  <si>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</si>
  <si>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</si>
  <si>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</si>
  <si>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</si>
  <si>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</si>
  <si>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</si>
  <si>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</si>
  <si>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</si>
  <si>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</si>
  <si>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</si>
  <si>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</si>
  <si>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</si>
  <si>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</si>
  <si>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</si>
  <si>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</si>
  <si>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</si>
  <si>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</si>
  <si>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</si>
  <si>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</si>
  <si>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</si>
  <si>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</si>
  <si>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</si>
  <si>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</si>
  <si>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</si>
  <si>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</si>
  <si>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</si>
  <si>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</si>
  <si>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</si>
  <si>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</si>
  <si>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</si>
  <si>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</si>
  <si>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</si>
  <si>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</si>
  <si>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</si>
  <si>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</si>
  <si>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</si>
  <si>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</si>
  <si>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</si>
  <si>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</si>
  <si>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</si>
  <si>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</si>
  <si>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</si>
  <si>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</si>
  <si>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</si>
  <si>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</si>
  <si>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</si>
  <si>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</si>
  <si>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</si>
  <si>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</si>
  <si>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</si>
  <si>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</si>
  <si>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</si>
  <si>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</si>
  <si>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</si>
  <si>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</si>
  <si>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</si>
  <si>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</si>
  <si>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</si>
  <si>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</si>
  <si>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</si>
  <si>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</si>
  <si>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</si>
  <si>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</si>
  <si>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</si>
  <si>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</si>
  <si>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</si>
  <si>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</si>
  <si>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</si>
  <si>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</si>
  <si>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</si>
  <si>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</si>
  <si>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</si>
  <si>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</si>
  <si>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</si>
  <si>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</si>
  <si>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</si>
  <si>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</si>
  <si>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</si>
  <si>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</si>
  <si>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</si>
  <si>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</si>
  <si>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</si>
  <si>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</si>
  <si>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</si>
  <si>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</si>
  <si>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</si>
  <si>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</si>
  <si>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</si>
  <si>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</si>
  <si>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</si>
  <si>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</si>
  <si>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</si>
  <si>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</si>
  <si>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</si>
  <si>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</si>
  <si>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</si>
  <si>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</si>
  <si>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</si>
  <si>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</si>
  <si>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</si>
  <si>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</si>
  <si>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</si>
  <si>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</si>
  <si>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</si>
  <si>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</si>
  <si>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</si>
  <si>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</si>
  <si>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</si>
  <si>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</si>
  <si>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</si>
  <si>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</si>
  <si>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</si>
  <si>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</si>
  <si>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</si>
  <si>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</si>
  <si>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</si>
  <si>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</si>
  <si>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</si>
  <si>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</si>
  <si>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</si>
  <si>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</si>
  <si>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</si>
  <si>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</si>
  <si>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</si>
  <si>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</si>
  <si>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</si>
  <si>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</si>
  <si>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</si>
  <si>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</si>
  <si>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</si>
  <si>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</si>
  <si>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</si>
  <si>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</si>
  <si>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</si>
  <si>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</si>
  <si>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</si>
  <si>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</si>
  <si>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</si>
  <si>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</si>
  <si>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</si>
  <si>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</si>
  <si>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</si>
  <si>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</si>
  <si>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</si>
  <si>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</si>
  <si>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</si>
  <si>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</si>
  <si>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</si>
  <si>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</si>
  <si>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</si>
  <si>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</si>
  <si>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</si>
  <si>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</si>
  <si>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</si>
  <si>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</si>
  <si>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</si>
  <si>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</si>
  <si>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</si>
  <si>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</si>
  <si>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</si>
  <si>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</si>
  <si>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</si>
  <si>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</si>
  <si>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</si>
  <si>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</si>
  <si>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</si>
  <si>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</si>
  <si>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</si>
  <si>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</si>
  <si>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</si>
  <si>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</si>
  <si>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</si>
  <si>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</si>
  <si>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</si>
  <si>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</si>
  <si>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</si>
  <si>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</si>
  <si>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</si>
  <si>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</si>
  <si>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</si>
  <si>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</si>
  <si>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</si>
  <si>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</si>
  <si>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</si>
  <si>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</si>
  <si>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</si>
  <si>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</si>
  <si>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</si>
  <si>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</si>
  <si>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</si>
  <si>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</si>
  <si>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</si>
  <si>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</si>
  <si>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</si>
  <si>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</si>
  <si>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</si>
  <si>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</si>
  <si>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</si>
  <si>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</si>
  <si>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</si>
  <si>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</si>
  <si>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</si>
  <si>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</si>
  <si>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</si>
  <si>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</si>
  <si>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</si>
  <si>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</si>
  <si>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</si>
  <si>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</si>
  <si>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</si>
  <si>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</si>
  <si>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</si>
  <si>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</si>
  <si>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</si>
  <si>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</si>
  <si>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</si>
  <si>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</si>
  <si>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</si>
  <si>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</si>
  <si>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</si>
  <si>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</si>
  <si>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</si>
  <si>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</si>
  <si>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</si>
  <si>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</si>
  <si>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</si>
  <si>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</si>
  <si>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</si>
  <si>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</si>
  <si>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</si>
  <si>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</si>
  <si>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</si>
  <si>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</si>
  <si>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</si>
  <si>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</si>
  <si>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</si>
  <si>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</si>
  <si>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</si>
  <si>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</si>
  <si>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</si>
  <si>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</si>
  <si>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</si>
  <si>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</si>
  <si>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</si>
  <si>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</si>
  <si>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</si>
  <si>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</si>
  <si>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</si>
  <si>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</si>
  <si>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</si>
  <si>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</si>
  <si>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</si>
  <si>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</si>
  <si>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</si>
  <si>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</si>
  <si>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</si>
  <si>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</si>
  <si>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</si>
  <si>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</si>
  <si>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</si>
  <si>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</si>
  <si>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</si>
  <si>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</si>
  <si>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</si>
  <si>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</si>
  <si>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</si>
  <si>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</si>
  <si>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</si>
  <si>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</si>
  <si>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</si>
  <si>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</si>
  <si>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</si>
  <si>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</si>
  <si>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</si>
  <si>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</si>
  <si>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</si>
  <si>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</si>
  <si>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</si>
  <si>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</si>
  <si>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</si>
  <si>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</si>
  <si>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</si>
  <si>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</si>
  <si>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</si>
  <si>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</si>
  <si>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</si>
  <si>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</si>
  <si>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</si>
  <si>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</si>
  <si>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</si>
  <si>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</si>
  <si>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</si>
  <si>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</si>
  <si>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</si>
  <si>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</si>
  <si>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</si>
  <si>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</si>
  <si>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</si>
  <si>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</si>
  <si>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</si>
  <si>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</si>
  <si>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</si>
  <si>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</si>
  <si>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</si>
  <si>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</si>
  <si>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</si>
  <si>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</si>
  <si>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</si>
  <si>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</si>
  <si>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</si>
  <si>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</si>
  <si>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</si>
  <si>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</si>
  <si>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</si>
  <si>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</si>
  <si>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</si>
  <si>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</si>
  <si>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</si>
  <si>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</si>
  <si>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</si>
  <si>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</si>
  <si>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</si>
  <si>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</si>
  <si>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</si>
  <si>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</si>
  <si>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</si>
  <si>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</si>
  <si>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</si>
  <si>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</si>
  <si>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</si>
  <si>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</si>
  <si>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</si>
  <si>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</si>
  <si>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</si>
  <si>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</si>
  <si>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</si>
  <si>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</si>
  <si>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</si>
  <si>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</si>
  <si>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</si>
  <si>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</si>
  <si>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</si>
  <si>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</si>
  <si>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</si>
  <si>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</si>
  <si>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</si>
  <si>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</si>
  <si>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</si>
  <si>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</si>
  <si>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</si>
  <si>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</si>
  <si>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</si>
  <si>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</si>
  <si>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</si>
  <si>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</si>
  <si>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</si>
  <si>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</si>
  <si>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</si>
  <si>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</si>
  <si>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</si>
  <si>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</si>
  <si>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</si>
  <si>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</si>
  <si>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</si>
  <si>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</si>
  <si>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</si>
  <si>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</si>
  <si>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</si>
  <si>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</si>
  <si>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</si>
  <si>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</si>
  <si>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</si>
  <si>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</si>
  <si>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</si>
  <si>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</si>
  <si>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</si>
  <si>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</si>
  <si>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</si>
  <si>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</si>
  <si>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</si>
  <si>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</si>
  <si>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</si>
  <si>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</si>
  <si>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</si>
  <si>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</si>
  <si>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</si>
  <si>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</si>
  <si>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</si>
  <si>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</si>
  <si>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</si>
  <si>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</si>
  <si>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</si>
  <si>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</si>
  <si>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</si>
  <si>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</si>
  <si>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</si>
  <si>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</si>
  <si>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</si>
  <si>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</si>
  <si>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</si>
  <si>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</si>
  <si>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</si>
  <si>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</si>
  <si>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</si>
  <si>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</si>
  <si>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</si>
  <si>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</si>
  <si>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</si>
  <si>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</si>
  <si>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</si>
  <si>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</si>
  <si>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</si>
  <si>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</si>
  <si>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</si>
  <si>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</si>
  <si>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</si>
  <si>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</si>
  <si>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</si>
  <si>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</si>
  <si>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</si>
  <si>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</si>
  <si>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</si>
  <si>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</si>
  <si>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</si>
  <si>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</si>
  <si>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</si>
  <si>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</si>
  <si>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</si>
  <si>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</si>
  <si>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</si>
  <si>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</si>
  <si>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</si>
  <si>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</si>
  <si>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</si>
  <si>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</si>
  <si>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</si>
  <si>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</si>
  <si>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</si>
  <si>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</si>
  <si>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</si>
  <si>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</si>
  <si>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</si>
  <si>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</si>
  <si>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</si>
  <si>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</si>
  <si>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</si>
  <si>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</si>
  <si>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</si>
  <si>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</si>
  <si>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</si>
  <si>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</si>
  <si>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</si>
  <si>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</si>
  <si>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</si>
  <si>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</si>
  <si>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</si>
  <si>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</si>
  <si>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</si>
  <si>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</si>
  <si>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</si>
  <si>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</si>
  <si>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</si>
  <si>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</si>
  <si>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</si>
  <si>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</si>
  <si>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</si>
  <si>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</si>
  <si>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</si>
  <si>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</si>
  <si>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</si>
  <si>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</si>
  <si>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</si>
  <si>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</si>
  <si>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</si>
  <si>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</si>
  <si>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</si>
  <si>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</si>
  <si>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</si>
  <si>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</si>
  <si>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</si>
  <si>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</si>
  <si>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</si>
  <si>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</si>
  <si>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</si>
  <si>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</si>
  <si>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</si>
  <si>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</si>
  <si>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</si>
  <si>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</si>
  <si>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</si>
  <si>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</si>
  <si>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</si>
  <si>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</si>
  <si>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</si>
  <si>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</si>
  <si>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</si>
  <si>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</si>
  <si>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</si>
  <si>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</si>
  <si>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</si>
  <si>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</si>
  <si>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</si>
  <si>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</si>
  <si>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</si>
  <si>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</si>
  <si>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</si>
  <si>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</si>
  <si>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</si>
  <si>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</si>
  <si>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</si>
  <si>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</si>
  <si>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</si>
  <si>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</si>
  <si>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</si>
  <si>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</si>
  <si>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</si>
  <si>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</si>
  <si>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</si>
  <si>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</si>
  <si>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</si>
  <si>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</si>
  <si>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</si>
  <si>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</si>
  <si>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</si>
  <si>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</si>
  <si>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</si>
  <si>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</si>
  <si>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</si>
  <si>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</si>
  <si>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</si>
  <si>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</si>
  <si>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</si>
  <si>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</si>
  <si>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</si>
  <si>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</si>
  <si>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</si>
  <si>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</si>
  <si>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</si>
  <si>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</si>
  <si>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</si>
  <si>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</si>
  <si>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</si>
  <si>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</si>
  <si>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</si>
  <si>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</si>
  <si>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</si>
  <si>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</si>
  <si>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</si>
  <si>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</si>
  <si>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</si>
  <si>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</si>
  <si>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</si>
  <si>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</si>
  <si>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</si>
  <si>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</si>
  <si>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</si>
  <si>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</si>
  <si>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</si>
  <si>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</si>
  <si>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</si>
  <si>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</si>
  <si>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</si>
  <si>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</si>
  <si>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</si>
  <si>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</si>
  <si>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</si>
  <si>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</si>
  <si>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</si>
  <si>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</si>
  <si>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</si>
  <si>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</si>
  <si>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</si>
  <si>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</si>
  <si>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</si>
  <si>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</si>
  <si>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</si>
  <si>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</si>
  <si>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</si>
  <si>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</si>
  <si>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</si>
  <si>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</si>
  <si>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</si>
  <si>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</si>
  <si>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</si>
  <si>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</si>
  <si>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</si>
  <si>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</si>
  <si>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</si>
  <si>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</si>
  <si>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</si>
  <si>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</si>
  <si>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</si>
  <si>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</si>
  <si>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</si>
  <si>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</si>
  <si>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</si>
  <si>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</si>
  <si>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</si>
  <si>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</si>
  <si>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</si>
  <si>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</si>
  <si>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</si>
  <si>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</si>
  <si>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</si>
  <si>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</si>
  <si>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</si>
  <si>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</si>
  <si>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</si>
  <si>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</si>
  <si>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</si>
  <si>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</si>
  <si>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</si>
  <si>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</si>
  <si>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</si>
  <si>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</si>
  <si>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</si>
  <si>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</si>
  <si>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</si>
  <si>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</si>
  <si>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</si>
  <si>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</si>
  <si>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</si>
  <si>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</si>
  <si>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</si>
  <si>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</si>
  <si>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</si>
  <si>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</si>
  <si>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</si>
  <si>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</si>
  <si>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</si>
  <si>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</si>
  <si>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</si>
  <si>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</si>
  <si>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</si>
  <si>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</si>
  <si>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</si>
  <si>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</si>
  <si>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</si>
  <si>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</si>
  <si>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</si>
  <si>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</si>
  <si>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</si>
  <si>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</si>
  <si>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</si>
  <si>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</si>
  <si>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</si>
  <si>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</si>
  <si>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</si>
  <si>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</si>
  <si>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</si>
  <si>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</si>
  <si>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</si>
  <si>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</si>
  <si>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</si>
  <si>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</si>
  <si>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</si>
  <si>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</si>
  <si>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</si>
  <si>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</si>
  <si>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</si>
  <si>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</si>
  <si>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</si>
  <si>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</si>
  <si>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</si>
  <si>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</si>
  <si>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</si>
  <si>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</si>
  <si>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</si>
  <si>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</si>
  <si>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</si>
  <si>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</si>
  <si>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</si>
  <si>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</si>
  <si>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</si>
  <si>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</si>
  <si>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</si>
  <si>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</si>
  <si>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</si>
  <si>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</si>
  <si>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</si>
  <si>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</si>
  <si>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</si>
  <si>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</si>
  <si>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</si>
  <si>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</si>
  <si>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</si>
  <si>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</si>
  <si>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</si>
  <si>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</si>
  <si>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</si>
  <si>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</si>
  <si>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</si>
  <si>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</si>
  <si>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</si>
  <si>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</si>
  <si>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</si>
  <si>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</si>
  <si>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</si>
  <si>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</si>
  <si>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</si>
  <si>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</si>
  <si>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</si>
  <si>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</si>
  <si>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</si>
  <si>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</si>
  <si>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</si>
  <si>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</si>
  <si>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</si>
  <si>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</si>
  <si>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</si>
  <si>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</si>
  <si>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</si>
  <si>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</si>
  <si>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</si>
  <si>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</si>
  <si>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</si>
  <si>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</si>
  <si>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</si>
  <si>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</si>
  <si>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</si>
  <si>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</si>
  <si>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</si>
  <si>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</si>
  <si>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</si>
  <si>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</si>
  <si>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</si>
  <si>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</si>
  <si>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</si>
  <si>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</si>
  <si>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</si>
  <si>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</si>
  <si>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</si>
  <si>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</si>
  <si>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</si>
  <si>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</si>
  <si>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</si>
  <si>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</si>
  <si>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</si>
  <si>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</si>
  <si>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</si>
  <si>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</si>
  <si>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</si>
  <si>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</si>
  <si>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</si>
  <si>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</si>
  <si>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</si>
  <si>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</si>
  <si>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</si>
  <si>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</si>
  <si>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</si>
  <si>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</si>
  <si>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</si>
  <si>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</si>
  <si>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</si>
  <si>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</si>
  <si>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</si>
  <si>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</si>
  <si>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</si>
  <si>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</si>
  <si>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</si>
  <si>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</si>
  <si>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</si>
  <si>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</si>
  <si>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</si>
  <si>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</si>
  <si>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</si>
  <si>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</si>
  <si>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</si>
  <si>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</si>
  <si>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</si>
  <si>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</si>
  <si>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</si>
  <si>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</si>
  <si>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</si>
  <si>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</si>
  <si>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</si>
  <si>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</si>
  <si>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</si>
  <si>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</si>
  <si>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</si>
  <si>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</si>
  <si>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</si>
  <si>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</si>
  <si>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</si>
  <si>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</si>
  <si>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</si>
  <si>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</si>
  <si>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</si>
  <si>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</si>
  <si>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</si>
  <si>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</si>
  <si>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</si>
  <si>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</si>
  <si>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</si>
  <si>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</si>
  <si>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</si>
  <si>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</si>
  <si>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</si>
  <si>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</si>
  <si>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</si>
  <si>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</si>
  <si>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</si>
  <si>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</si>
  <si>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</si>
  <si>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</si>
  <si>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</si>
  <si>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</si>
  <si>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</si>
  <si>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</si>
  <si>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</si>
  <si>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</si>
  <si>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</si>
  <si>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</si>
  <si>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</si>
  <si>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</si>
  <si>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</si>
  <si>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</si>
  <si>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</si>
  <si>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</si>
  <si>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</si>
  <si>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</si>
  <si>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</si>
  <si>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</si>
  <si>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</si>
  <si>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</si>
  <si>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</si>
  <si>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</si>
  <si>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</si>
  <si>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</si>
  <si>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</si>
  <si>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</si>
  <si>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</si>
  <si>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</si>
  <si>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</si>
  <si>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</si>
  <si>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</si>
  <si>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</si>
  <si>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</si>
  <si>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</si>
  <si>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</si>
  <si>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</si>
  <si>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</si>
  <si>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</si>
  <si>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</si>
  <si>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</si>
  <si>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</si>
  <si>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</si>
  <si>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</si>
  <si>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</si>
  <si>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</si>
  <si>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</si>
  <si>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</si>
  <si>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</si>
  <si>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</si>
  <si>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</si>
  <si>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</si>
  <si>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</si>
  <si>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</si>
  <si>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</si>
  <si>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</si>
  <si>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</si>
  <si>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</si>
  <si>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</si>
  <si>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</si>
  <si>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</si>
  <si>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</si>
  <si>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</si>
  <si>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</si>
  <si>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</si>
  <si>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</si>
  <si>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</si>
  <si>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</si>
  <si>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</si>
  <si>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</si>
  <si>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</si>
  <si>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</si>
  <si>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</si>
  <si>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</si>
  <si>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</si>
  <si>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</si>
  <si>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</si>
  <si>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</si>
  <si>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</si>
  <si>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</si>
  <si>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</si>
  <si>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</si>
  <si>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</si>
  <si>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</si>
  <si>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</si>
  <si>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</si>
  <si>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</si>
  <si>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</si>
  <si>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</si>
  <si>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</si>
  <si>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</si>
  <si>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</si>
  <si>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</si>
  <si>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</si>
  <si>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</si>
  <si>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</si>
  <si>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</si>
  <si>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</si>
  <si>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</si>
  <si>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</si>
  <si>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</si>
  <si>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</si>
  <si>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</si>
  <si>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</si>
  <si>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</si>
  <si>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</si>
  <si>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</si>
  <si>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</si>
  <si>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</si>
  <si>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</si>
  <si>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</si>
  <si>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</si>
  <si>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</si>
  <si>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</si>
  <si>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</si>
  <si>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</si>
  <si>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</si>
  <si>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</si>
  <si>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</si>
  <si>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</si>
  <si>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</si>
  <si>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</si>
  <si>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</si>
  <si>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</si>
  <si>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</si>
  <si>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</si>
  <si>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</si>
  <si>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</si>
  <si>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</si>
  <si>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</si>
  <si>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</si>
  <si>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</si>
  <si>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</si>
  <si>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</si>
  <si>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</si>
  <si>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</si>
  <si>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</si>
  <si>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</si>
  <si>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</si>
  <si>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</si>
  <si>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</si>
  <si>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</si>
  <si>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</si>
  <si>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</si>
  <si>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</si>
  <si>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</si>
  <si>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</si>
  <si>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</si>
  <si>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</si>
  <si>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</si>
  <si>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</si>
  <si>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</si>
  <si>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</si>
  <si>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</si>
  <si>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</si>
  <si>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</si>
  <si>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</si>
  <si>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</si>
  <si>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</si>
  <si>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</si>
  <si>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</si>
  <si>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</si>
  <si>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</si>
  <si>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</si>
  <si>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</si>
  <si>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</si>
  <si>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</si>
  <si>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</si>
  <si>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</si>
  <si>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</si>
  <si>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</si>
  <si>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</si>
  <si>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</si>
  <si>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</si>
  <si>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</si>
  <si>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</si>
  <si>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</si>
  <si>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</si>
  <si>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</si>
  <si>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</si>
  <si>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</si>
  <si>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</si>
  <si>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</si>
  <si>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</si>
  <si>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</si>
  <si>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</si>
  <si>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</si>
  <si>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</si>
  <si>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</si>
  <si>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</si>
  <si>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</si>
  <si>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</si>
  <si>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</si>
  <si>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</si>
  <si>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</si>
  <si>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</si>
  <si>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</si>
  <si>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</si>
  <si>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</si>
  <si>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</si>
  <si>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</si>
  <si>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</si>
  <si>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</si>
  <si>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</si>
  <si>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</si>
  <si>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</si>
  <si>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</si>
  <si>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</si>
  <si>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</si>
  <si>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</si>
  <si>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</si>
  <si>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</si>
  <si>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</si>
  <si>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</si>
  <si>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</si>
  <si>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</si>
  <si>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</si>
  <si>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</si>
  <si>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</si>
  <si>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</si>
  <si>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</si>
  <si>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</si>
  <si>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</si>
  <si>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</si>
  <si>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</si>
  <si>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</si>
  <si>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</si>
  <si>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</si>
  <si>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</si>
  <si>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</si>
  <si>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</si>
  <si>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</si>
  <si>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</si>
  <si>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</si>
  <si>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</si>
  <si>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</si>
  <si>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</si>
  <si>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</si>
  <si>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</si>
  <si>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</si>
  <si>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</si>
  <si>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</si>
  <si>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</si>
  <si>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</si>
  <si>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</si>
  <si>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</si>
  <si>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</si>
  <si>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</si>
  <si>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</si>
  <si>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</si>
  <si>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</si>
  <si>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</si>
  <si>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</si>
  <si>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</si>
  <si>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</si>
  <si>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</si>
  <si>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</si>
  <si>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</si>
  <si>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</si>
  <si>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</si>
  <si>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</si>
  <si>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</si>
  <si>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</si>
  <si>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</si>
  <si>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</si>
  <si>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</si>
  <si>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</si>
  <si>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</si>
  <si>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</si>
  <si>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</si>
  <si>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</si>
  <si>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</si>
  <si>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</si>
  <si>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</si>
  <si>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</si>
  <si>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</si>
  <si>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</si>
  <si>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</si>
  <si>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</si>
  <si>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</si>
  <si>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</si>
  <si>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</si>
  <si>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</si>
  <si>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</si>
  <si>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</si>
  <si>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</si>
  <si>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</si>
  <si>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</si>
  <si>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</si>
  <si>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</si>
  <si>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</si>
  <si>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</si>
  <si>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</si>
  <si>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</si>
  <si>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</si>
  <si>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</si>
  <si>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</si>
  <si>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</si>
  <si>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</si>
  <si>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</si>
  <si>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</si>
  <si>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</si>
  <si>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</si>
  <si>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</si>
  <si>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</si>
  <si>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</si>
  <si>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</si>
  <si>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</si>
  <si>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</si>
  <si>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</si>
  <si>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</si>
  <si>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</si>
  <si>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</si>
  <si>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</si>
  <si>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</si>
  <si>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</si>
  <si>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</si>
  <si>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</si>
  <si>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</si>
  <si>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</si>
  <si>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</si>
  <si>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</si>
  <si>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</si>
  <si>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</si>
  <si>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</si>
  <si>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</si>
  <si>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</si>
  <si>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</si>
  <si>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</si>
  <si>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</si>
  <si>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</si>
  <si>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</si>
  <si>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</si>
  <si>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</si>
  <si>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</si>
  <si>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</si>
  <si>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</si>
  <si>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</si>
  <si>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</si>
  <si>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</si>
  <si>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</si>
  <si>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</si>
  <si>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</si>
  <si>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</si>
  <si>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</si>
  <si>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</si>
  <si>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</si>
  <si>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</si>
  <si>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</si>
  <si>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</si>
  <si>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</si>
  <si>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</si>
  <si>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</si>
  <si>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</si>
  <si>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</si>
  <si>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</si>
  <si>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</si>
  <si>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</si>
  <si>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</si>
  <si>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</si>
  <si>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</si>
  <si>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</si>
  <si>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</si>
  <si>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</si>
  <si>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</si>
  <si>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</si>
  <si>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</si>
  <si>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</si>
  <si>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</si>
  <si>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</si>
  <si>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</si>
  <si>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</si>
  <si>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</si>
  <si>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</si>
  <si>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</si>
  <si>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</si>
  <si>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</si>
  <si>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</si>
  <si>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</si>
  <si>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</si>
  <si>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</si>
  <si>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</si>
  <si>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</si>
  <si>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</si>
  <si>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</si>
  <si>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</si>
  <si>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</si>
  <si>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</si>
  <si>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</si>
  <si>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</si>
  <si>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</si>
  <si>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</si>
  <si>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</si>
  <si>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</si>
  <si>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</si>
  <si>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</si>
  <si>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</si>
  <si>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</si>
  <si>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</si>
  <si>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</si>
  <si>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</si>
  <si>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</si>
  <si>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</si>
  <si>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</si>
  <si>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</si>
  <si>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</si>
  <si>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</si>
  <si>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</si>
  <si>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</si>
  <si>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</si>
  <si>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</si>
  <si>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</si>
  <si>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</si>
  <si>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</si>
  <si>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</si>
  <si>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</si>
  <si>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</si>
  <si>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</si>
  <si>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</si>
  <si>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</si>
  <si>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</si>
  <si>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</si>
  <si>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</si>
  <si>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</si>
  <si>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</si>
  <si>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</si>
  <si>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</si>
  <si>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</si>
  <si>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</si>
  <si>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</si>
  <si>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</si>
  <si>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</si>
  <si>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</si>
  <si>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</si>
  <si>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</si>
  <si>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</si>
  <si>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</si>
  <si>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</si>
  <si>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</si>
  <si>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</si>
  <si>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</si>
  <si>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</si>
  <si>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</si>
  <si>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</si>
  <si>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</si>
  <si>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</si>
  <si>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</si>
  <si>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</si>
  <si>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</si>
  <si>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</si>
  <si>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</si>
  <si>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</si>
  <si>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</si>
  <si>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</si>
  <si>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</si>
  <si>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</si>
  <si>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</si>
  <si>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</si>
  <si>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</si>
  <si>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</si>
  <si>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</si>
  <si>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</si>
  <si>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</si>
  <si>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</si>
  <si>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</si>
  <si>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</si>
  <si>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</si>
  <si>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</si>
  <si>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</si>
  <si>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</si>
  <si>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</si>
  <si>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</si>
  <si>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</si>
  <si>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</si>
  <si>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</si>
  <si>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</si>
  <si>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</si>
  <si>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</si>
  <si>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</si>
  <si>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</si>
  <si>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</si>
  <si>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</si>
  <si>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</si>
  <si>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</si>
  <si>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</si>
  <si>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</si>
  <si>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</si>
  <si>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</si>
  <si>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</si>
  <si>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</si>
  <si>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</si>
  <si>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</si>
  <si>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</si>
  <si>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</si>
  <si>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</si>
  <si>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</si>
  <si>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</si>
  <si>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</si>
  <si>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</si>
  <si>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</si>
  <si>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</si>
  <si>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</si>
  <si>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</si>
  <si>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</si>
  <si>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</si>
  <si>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</si>
  <si>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</si>
  <si>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</si>
  <si>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</si>
  <si>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</si>
  <si>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</si>
  <si>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</si>
  <si>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</si>
  <si>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</si>
  <si>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</si>
  <si>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</si>
  <si>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</si>
  <si>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</si>
  <si>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</si>
  <si>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</si>
  <si>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</si>
  <si>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</si>
  <si>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</si>
  <si>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</si>
  <si>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</si>
  <si>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</si>
  <si>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</si>
  <si>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</si>
  <si>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</si>
  <si>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</si>
  <si>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</si>
  <si>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</si>
  <si>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</si>
  <si>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</si>
  <si>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</si>
  <si>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</si>
  <si>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</si>
  <si>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</si>
  <si>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</si>
  <si>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</si>
  <si>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</si>
  <si>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</si>
  <si>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</si>
  <si>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</si>
  <si>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</si>
  <si>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</si>
  <si>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</si>
  <si>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</si>
  <si>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</si>
  <si>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</si>
  <si>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</si>
  <si>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</si>
  <si>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</si>
  <si>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</si>
  <si>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</si>
  <si>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</si>
  <si>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</si>
  <si>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</si>
  <si>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</si>
  <si>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</si>
  <si>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</si>
  <si>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</si>
  <si>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</si>
  <si>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</si>
  <si>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</si>
  <si>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</si>
  <si>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</si>
  <si>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</si>
  <si>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</si>
  <si>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</si>
  <si>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</si>
  <si>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</si>
  <si>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</si>
  <si>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</si>
  <si>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</si>
  <si>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</si>
  <si>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</si>
  <si>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</si>
  <si>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</si>
  <si>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</si>
  <si>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</si>
  <si>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</si>
  <si>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</si>
  <si>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</si>
  <si>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</si>
  <si>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</si>
  <si>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</si>
  <si>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</si>
  <si>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</si>
  <si>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</si>
  <si>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</si>
  <si>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</si>
  <si>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</si>
  <si>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</si>
  <si>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</si>
  <si>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</si>
  <si>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</si>
  <si>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</si>
  <si>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</si>
  <si>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</si>
  <si>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</si>
  <si>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</si>
  <si>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</si>
  <si>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</si>
  <si>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</si>
  <si>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</si>
  <si>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</si>
  <si>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</si>
  <si>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</si>
  <si>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</si>
  <si>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</si>
  <si>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</si>
  <si>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</si>
  <si>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</si>
  <si>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</si>
  <si>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</si>
  <si>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</si>
  <si>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</si>
  <si>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</si>
  <si>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</si>
  <si>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</si>
  <si>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</si>
  <si>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</si>
  <si>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</si>
  <si>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</si>
  <si>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</si>
  <si>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</si>
  <si>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</si>
  <si>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</si>
  <si>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</si>
  <si>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</si>
  <si>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</si>
  <si>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</si>
  <si>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</si>
  <si>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</si>
  <si>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</si>
  <si>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</si>
  <si>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</si>
  <si>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</si>
  <si>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</si>
  <si>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</si>
  <si>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</si>
  <si>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</si>
  <si>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</si>
  <si>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</si>
  <si>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</si>
  <si>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</si>
  <si>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</si>
  <si>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</si>
  <si>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</si>
  <si>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</si>
  <si>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</si>
  <si>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</si>
  <si>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</si>
  <si>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</si>
  <si>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</si>
  <si>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</si>
  <si>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</si>
  <si>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</si>
  <si>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</si>
  <si>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</si>
  <si>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</si>
  <si>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</si>
  <si>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</si>
  <si>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</si>
  <si>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</si>
  <si>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</si>
  <si>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</si>
  <si>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</si>
  <si>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</si>
  <si>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</si>
  <si>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</si>
  <si>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</si>
  <si>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</si>
  <si>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</si>
  <si>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</si>
  <si>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</si>
  <si>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</si>
  <si>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</si>
  <si>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</si>
  <si>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</si>
  <si>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</si>
  <si>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</si>
  <si>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</si>
  <si>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</si>
  <si>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</si>
  <si>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</si>
  <si>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</si>
  <si>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</si>
  <si>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</si>
  <si>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</si>
  <si>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</si>
  <si>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</si>
  <si>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</si>
  <si>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</si>
  <si>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</si>
  <si>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</si>
  <si>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</si>
  <si>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</si>
  <si>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</si>
  <si>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</si>
  <si>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</si>
  <si>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</si>
  <si>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</si>
  <si>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</si>
  <si>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</si>
  <si>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</si>
  <si>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</si>
  <si>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</si>
  <si>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</si>
  <si>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</si>
  <si>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</si>
  <si>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</si>
  <si>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</si>
  <si>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</si>
  <si>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</si>
  <si>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</si>
  <si>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</si>
  <si>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</si>
  <si>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</si>
  <si>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</si>
  <si>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</si>
  <si>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</si>
  <si>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</si>
  <si>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</si>
  <si>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</si>
  <si>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</si>
  <si>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</si>
  <si>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</si>
  <si>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</si>
  <si>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</si>
  <si>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</si>
  <si>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</si>
  <si>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</si>
  <si>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</si>
  <si>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</si>
  <si>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</si>
  <si>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</si>
  <si>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</si>
  <si>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</si>
  <si>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</si>
  <si>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</si>
  <si>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</si>
  <si>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</si>
  <si>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</si>
  <si>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</si>
  <si>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</si>
  <si>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</si>
  <si>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</si>
  <si>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</si>
  <si>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</si>
  <si>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</si>
  <si>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</si>
  <si>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</si>
  <si>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</si>
  <si>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</si>
  <si>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</si>
  <si>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</si>
  <si>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</si>
  <si>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</si>
  <si>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</si>
  <si>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</si>
  <si>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</si>
  <si>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</si>
  <si>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</si>
  <si>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</si>
  <si>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</si>
  <si>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</si>
  <si>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</si>
  <si>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</si>
  <si>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</si>
  <si>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</si>
  <si>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</si>
  <si>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</si>
  <si>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</si>
  <si>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</si>
  <si>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</si>
  <si>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</si>
  <si>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</si>
  <si>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</si>
  <si>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</si>
  <si>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</si>
  <si>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</si>
  <si>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</si>
  <si>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</si>
  <si>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</si>
  <si>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</si>
  <si>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</si>
  <si>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</si>
  <si>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</si>
  <si>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</si>
  <si>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</si>
  <si>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</si>
  <si>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</si>
  <si>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</si>
  <si>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</si>
  <si>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</si>
  <si>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</si>
  <si>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</si>
  <si>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</si>
  <si>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</si>
  <si>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</si>
  <si>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</si>
  <si>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</si>
  <si>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</si>
  <si>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</si>
  <si>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</si>
  <si>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</si>
  <si>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</si>
  <si>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</si>
  <si>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</si>
  <si>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</si>
  <si>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</si>
  <si>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</si>
  <si>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</si>
  <si>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</si>
  <si>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</si>
  <si>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</si>
  <si>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</si>
  <si>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</si>
  <si>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</si>
  <si>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</si>
  <si>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</si>
  <si>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</si>
  <si>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</si>
  <si>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</si>
  <si>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</si>
  <si>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</si>
  <si>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</si>
  <si>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</si>
  <si>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</si>
  <si>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</si>
  <si>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</si>
  <si>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</si>
  <si>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</si>
  <si>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</si>
  <si>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</si>
  <si>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</si>
  <si>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</si>
  <si>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</si>
  <si>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</si>
  <si>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</si>
  <si>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</si>
  <si>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</si>
  <si>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</si>
  <si>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</si>
  <si>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</si>
  <si>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</si>
  <si>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</si>
  <si>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</si>
  <si>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</si>
  <si>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</si>
  <si>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</si>
  <si>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</si>
  <si>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</si>
  <si>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</si>
  <si>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</si>
  <si>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</si>
  <si>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</si>
  <si>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</si>
  <si>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</si>
  <si>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</si>
  <si>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</si>
  <si>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</si>
  <si>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</si>
  <si>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</si>
  <si>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</si>
  <si>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</si>
  <si>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</si>
  <si>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</si>
  <si>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</si>
  <si>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</si>
  <si>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</si>
  <si>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</si>
  <si>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</si>
  <si>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</si>
  <si>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</si>
  <si>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</si>
  <si>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</si>
  <si>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</si>
  <si>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</si>
  <si>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</si>
  <si>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</si>
  <si>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</si>
  <si>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</si>
  <si>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</si>
  <si>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</si>
  <si>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</si>
  <si>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</si>
  <si>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</si>
  <si>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</si>
  <si>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</si>
  <si>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</si>
  <si>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</si>
  <si>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</si>
  <si>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</si>
  <si>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</si>
  <si>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</si>
  <si>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</si>
  <si>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</si>
  <si>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</si>
  <si>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</si>
  <si>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</si>
  <si>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</si>
  <si>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</si>
  <si>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</si>
  <si>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</si>
  <si>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</si>
  <si>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</si>
  <si>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</si>
  <si>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</si>
  <si>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</si>
  <si>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</si>
  <si>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</si>
  <si>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</si>
  <si>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</si>
  <si>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</si>
  <si>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</si>
  <si>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</si>
  <si>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</si>
  <si>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</si>
  <si>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</si>
  <si>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</si>
  <si>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</si>
  <si>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</si>
  <si>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</si>
  <si>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</si>
  <si>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</si>
  <si>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</si>
  <si>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</si>
  <si>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</si>
  <si>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</si>
  <si>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</si>
  <si>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</si>
  <si>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</si>
  <si>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</si>
  <si>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</si>
  <si>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</si>
  <si>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</si>
  <si>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</si>
  <si>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</si>
  <si>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</si>
  <si>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</si>
  <si>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</si>
  <si>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</si>
  <si>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</si>
  <si>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</si>
  <si>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</si>
  <si>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</si>
  <si>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</si>
  <si>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</si>
  <si>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</si>
  <si>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</si>
  <si>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</si>
  <si>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</si>
  <si>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</si>
  <si>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</si>
  <si>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</si>
  <si>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</si>
  <si>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</si>
  <si>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</si>
  <si>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</si>
  <si>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</si>
  <si>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</si>
  <si>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</si>
  <si>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</si>
  <si>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</si>
  <si>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</si>
  <si>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</si>
  <si>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</si>
  <si>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</si>
  <si>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</si>
  <si>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</si>
  <si>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</si>
  <si>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</si>
  <si>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</si>
  <si>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</si>
  <si>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</si>
  <si>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</si>
  <si>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</si>
  <si>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</si>
  <si>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</si>
  <si>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</si>
  <si>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</si>
  <si>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</si>
  <si>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</si>
  <si>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</si>
  <si>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</si>
  <si>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</si>
  <si>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</si>
  <si>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</si>
  <si>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</si>
  <si>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</si>
  <si>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</si>
  <si>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</si>
  <si>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</si>
  <si>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</si>
  <si>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</si>
  <si>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</si>
  <si>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</si>
  <si>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</si>
  <si>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</si>
  <si>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</si>
  <si>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</si>
  <si>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</si>
  <si>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</si>
  <si>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</si>
  <si>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</si>
  <si>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</si>
  <si>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</si>
  <si>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</si>
  <si>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</si>
  <si>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</si>
  <si>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</si>
  <si>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</si>
  <si>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</si>
  <si>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</si>
  <si>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</si>
  <si>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</si>
  <si>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</si>
  <si>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</si>
  <si>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</si>
  <si>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</si>
  <si>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</si>
  <si>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</si>
  <si>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</si>
  <si>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</si>
  <si>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</si>
  <si>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</si>
  <si>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</si>
  <si>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</si>
  <si>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</si>
  <si>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</si>
  <si>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</si>
  <si>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</si>
  <si>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</si>
  <si>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</si>
  <si>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</si>
  <si>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</si>
  <si>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</si>
  <si>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</si>
  <si>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</si>
  <si>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</si>
  <si>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</si>
  <si>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</si>
  <si>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</si>
  <si>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</si>
  <si>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</si>
  <si>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</si>
  <si>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</si>
  <si>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</si>
  <si>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</si>
  <si>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</si>
  <si>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</si>
  <si>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</si>
  <si>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</si>
  <si>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</si>
  <si>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</si>
  <si>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</si>
  <si>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</si>
  <si>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</si>
  <si>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</si>
  <si>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</si>
  <si>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</si>
  <si>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</si>
  <si>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</si>
  <si>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</si>
  <si>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</si>
  <si>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</si>
  <si>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</si>
  <si>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</si>
  <si>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</si>
  <si>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</si>
  <si>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</si>
  <si>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</si>
  <si>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</si>
  <si>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</si>
  <si>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</si>
  <si>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</si>
  <si>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</si>
  <si>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</si>
  <si>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</si>
  <si>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</si>
  <si>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</si>
  <si>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</si>
  <si>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</si>
  <si>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</si>
  <si>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</si>
  <si>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</si>
  <si>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</si>
  <si>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</si>
  <si>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</si>
  <si>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</si>
  <si>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</si>
  <si>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</si>
  <si>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</si>
  <si>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</si>
  <si>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</si>
  <si>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</si>
  <si>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</si>
  <si>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</si>
  <si>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</si>
  <si>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</si>
  <si>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</si>
  <si>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</si>
  <si>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</si>
  <si>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</si>
  <si>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</si>
  <si>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</si>
  <si>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</si>
  <si>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</si>
  <si>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</si>
  <si>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</si>
  <si>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</si>
  <si>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</si>
  <si>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</si>
  <si>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</si>
  <si>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</si>
  <si>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</si>
  <si>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</si>
  <si>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</si>
  <si>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</si>
  <si>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</si>
  <si>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</si>
  <si>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</si>
  <si>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</si>
  <si>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</si>
  <si>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</si>
  <si>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</si>
  <si>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</si>
  <si>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</si>
  <si>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</si>
  <si>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</si>
  <si>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</si>
  <si>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</si>
  <si>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</si>
  <si>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</si>
  <si>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</si>
  <si>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</si>
  <si>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</si>
  <si>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</si>
  <si>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</si>
  <si>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</si>
  <si>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</si>
  <si>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</si>
  <si>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</si>
  <si>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</si>
  <si>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</si>
  <si>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</si>
  <si>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</si>
  <si>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</si>
  <si>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</si>
  <si>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</si>
  <si>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</si>
  <si>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</si>
  <si>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</si>
  <si>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</si>
  <si>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</si>
  <si>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</si>
  <si>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</si>
  <si>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</si>
  <si>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</si>
  <si>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</si>
  <si>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</si>
  <si>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</si>
  <si>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</si>
  <si>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</si>
  <si>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</si>
  <si>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</si>
  <si>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</si>
  <si>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</si>
  <si>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</si>
  <si>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</si>
  <si>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</si>
  <si>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</si>
  <si>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</si>
  <si>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</si>
  <si>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</si>
  <si>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</si>
  <si>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</si>
  <si>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</si>
  <si>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</si>
  <si>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</si>
  <si>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</si>
  <si>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</si>
  <si>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</si>
  <si>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</si>
  <si>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</si>
  <si>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</si>
  <si>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</si>
  <si>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</si>
  <si>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</si>
  <si>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</si>
  <si>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</si>
  <si>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</si>
  <si>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</si>
  <si>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</si>
  <si>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</si>
  <si>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</si>
  <si>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</si>
  <si>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</si>
  <si>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</si>
  <si>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</si>
  <si>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</si>
  <si>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</si>
  <si>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</si>
  <si>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</si>
  <si>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</si>
  <si>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</si>
  <si>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</si>
  <si>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</si>
  <si>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</si>
  <si>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</si>
  <si>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</si>
  <si>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</si>
  <si>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</si>
  <si>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</si>
  <si>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</si>
  <si>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</si>
  <si>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</si>
  <si>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</si>
  <si>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</si>
  <si>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</si>
  <si>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</si>
  <si>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</si>
  <si>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</si>
  <si>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</si>
  <si>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</si>
  <si>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</si>
  <si>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</si>
  <si>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</si>
  <si>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</si>
  <si>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</si>
  <si>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</si>
  <si>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</si>
  <si>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</si>
  <si>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</si>
  <si>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</si>
  <si>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</si>
  <si>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</si>
  <si>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</si>
  <si>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</si>
  <si>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</si>
  <si>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</si>
  <si>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</si>
  <si>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</si>
  <si>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</si>
  <si>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</si>
  <si>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</si>
  <si>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</si>
  <si>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</si>
  <si>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</si>
  <si>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</si>
  <si>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</si>
  <si>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</si>
  <si>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</si>
  <si>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</si>
  <si>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</si>
  <si>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</si>
  <si>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</si>
  <si>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</si>
  <si>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</si>
  <si>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</si>
  <si>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</si>
  <si>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</si>
  <si>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</si>
  <si>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</si>
  <si>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</si>
  <si>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</si>
  <si>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</si>
  <si>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</si>
  <si>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</si>
  <si>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</si>
  <si>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</si>
  <si>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</si>
  <si>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</si>
  <si>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</si>
  <si>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</si>
  <si>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</si>
  <si>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</si>
  <si>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</si>
  <si>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</si>
  <si>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</si>
  <si>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</si>
  <si>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</si>
  <si>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</si>
  <si>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</si>
  <si>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</si>
  <si>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</si>
  <si>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</si>
  <si>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</si>
  <si>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</si>
  <si>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</si>
  <si>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</si>
  <si>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</si>
  <si>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</si>
  <si>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</si>
  <si>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</si>
  <si>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</si>
  <si>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</si>
  <si>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</si>
  <si>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</si>
  <si>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</si>
  <si>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</si>
  <si>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</si>
  <si>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</si>
  <si>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</si>
  <si>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</si>
  <si>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</si>
  <si>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</si>
  <si>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</si>
  <si>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</si>
  <si>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</si>
  <si>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</si>
  <si>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</si>
  <si>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</si>
  <si>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</si>
  <si>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</si>
  <si>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</si>
  <si>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</si>
  <si>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</si>
  <si>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</si>
  <si>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</si>
  <si>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</si>
  <si>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</si>
  <si>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</si>
  <si>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</si>
  <si>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</si>
  <si>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</si>
  <si>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</si>
  <si>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</si>
  <si>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</si>
  <si>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</si>
  <si>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</si>
  <si>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</si>
  <si>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</si>
  <si>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</si>
  <si>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</si>
  <si>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</si>
  <si>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</si>
  <si>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</si>
  <si>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</si>
  <si>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</si>
  <si>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</si>
  <si>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</si>
  <si>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</si>
  <si>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</si>
  <si>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</si>
  <si>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</si>
  <si>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</si>
  <si>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</si>
  <si>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</si>
  <si>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</si>
  <si>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</si>
  <si>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</si>
  <si>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</si>
  <si>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</si>
  <si>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</si>
  <si>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</si>
  <si>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</si>
  <si>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</si>
  <si>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</si>
  <si>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</si>
  <si>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</si>
  <si>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</si>
  <si>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</si>
  <si>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</si>
  <si>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</si>
  <si>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</si>
  <si>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</si>
  <si>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</si>
  <si>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</si>
  <si>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</si>
  <si>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</si>
  <si>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</si>
  <si>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</si>
  <si>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</si>
  <si>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</si>
  <si>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</si>
  <si>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</si>
  <si>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</si>
  <si>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</si>
  <si>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</si>
  <si>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</si>
  <si>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</si>
  <si>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</si>
  <si>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</si>
  <si>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</si>
  <si>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</si>
  <si>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</si>
  <si>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</si>
  <si>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</si>
  <si>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</si>
  <si>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</si>
  <si>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</si>
  <si>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</si>
  <si>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</si>
  <si>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</si>
  <si>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</si>
  <si>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</si>
  <si>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</si>
  <si>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</si>
  <si>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</si>
  <si>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</si>
  <si>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</si>
  <si>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</si>
  <si>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</si>
  <si>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</si>
  <si>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</si>
  <si>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</si>
  <si>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</si>
  <si>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</si>
  <si>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</si>
  <si>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</si>
  <si>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</si>
  <si>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</si>
  <si>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</si>
  <si>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</si>
  <si>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</si>
  <si>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</si>
  <si>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</si>
  <si>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</si>
  <si>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</si>
  <si>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</si>
  <si>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</si>
  <si>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</si>
  <si>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</si>
  <si>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</si>
  <si>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</si>
  <si>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</si>
  <si>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</si>
  <si>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</si>
  <si>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</si>
  <si>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</si>
  <si>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</si>
  <si>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</si>
  <si>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</si>
  <si>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</si>
  <si>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</si>
  <si>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</si>
  <si>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</si>
  <si>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</si>
  <si>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</si>
  <si>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</si>
  <si>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</si>
  <si>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</si>
  <si>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</si>
  <si>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</si>
  <si>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</si>
  <si>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</si>
  <si>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</si>
  <si>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</si>
  <si>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</si>
  <si>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</si>
  <si>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</si>
  <si>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</si>
  <si>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</si>
  <si>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</si>
  <si>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</si>
  <si>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</si>
  <si>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</si>
  <si>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</si>
  <si>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</si>
  <si>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</si>
  <si>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</si>
  <si>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</si>
  <si>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</si>
  <si>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</si>
  <si>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</si>
  <si>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</si>
  <si>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</si>
  <si>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</si>
  <si>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</si>
  <si>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</si>
  <si>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</si>
  <si>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</si>
  <si>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</si>
  <si>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</si>
  <si>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</si>
  <si>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</si>
  <si>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</si>
  <si>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</si>
  <si>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</si>
  <si>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</si>
  <si>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</si>
  <si>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</si>
  <si>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</si>
  <si>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</si>
  <si>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</si>
  <si>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</si>
  <si>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</si>
  <si>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</si>
  <si>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</si>
  <si>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</si>
  <si>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</si>
  <si>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</si>
  <si>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</si>
  <si>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</si>
  <si>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</si>
  <si>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</si>
  <si>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</si>
  <si>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</si>
  <si>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</si>
  <si>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</si>
  <si>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</si>
  <si>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</si>
  <si>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</si>
  <si>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</si>
  <si>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</si>
  <si>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</si>
  <si>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</si>
  <si>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</si>
  <si>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</si>
  <si>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</si>
  <si>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</si>
  <si>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</si>
  <si>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</si>
  <si>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</si>
  <si>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</si>
  <si>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</si>
  <si>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</si>
  <si>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</si>
  <si>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</si>
  <si>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</si>
  <si>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</si>
  <si>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</si>
  <si>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</si>
  <si>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</si>
  <si>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</si>
  <si>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</si>
  <si>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</si>
  <si>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</si>
  <si>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</si>
  <si>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</si>
  <si>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</si>
  <si>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</si>
  <si>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</si>
  <si>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</si>
  <si>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</si>
  <si>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</si>
  <si>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</si>
  <si>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</si>
  <si>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</si>
  <si>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</si>
  <si>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</si>
  <si>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</si>
  <si>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</si>
  <si>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</si>
  <si>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</si>
  <si>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</si>
  <si>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</si>
  <si>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</si>
  <si>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</si>
  <si>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</si>
  <si>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</si>
  <si>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</si>
  <si>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</si>
  <si>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</si>
  <si>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</si>
  <si>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</si>
  <si>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</si>
  <si>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</si>
  <si>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</si>
  <si>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</si>
  <si>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</si>
  <si>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</si>
  <si>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</si>
  <si>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</si>
  <si>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</si>
  <si>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</si>
  <si>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</si>
  <si>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</si>
  <si>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</si>
  <si>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</si>
  <si>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</si>
  <si>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</si>
  <si>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</si>
  <si>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</si>
  <si>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</si>
  <si>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</si>
  <si>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</si>
  <si>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</si>
  <si>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</si>
  <si>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</si>
  <si>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</si>
  <si>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</si>
  <si>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</si>
  <si>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</si>
  <si>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</si>
  <si>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</si>
  <si>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</si>
  <si>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</si>
  <si>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</si>
  <si>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</si>
  <si>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</si>
  <si>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</si>
  <si>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</si>
  <si>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</si>
  <si>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</si>
  <si>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</si>
  <si>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</si>
  <si>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</si>
  <si>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</si>
  <si>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</si>
  <si>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</si>
  <si>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</si>
  <si>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</si>
  <si>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</si>
  <si>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</si>
  <si>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</si>
  <si>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</si>
  <si>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</si>
  <si>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</si>
  <si>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</si>
  <si>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</si>
  <si>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</si>
  <si>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</si>
  <si>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</si>
  <si>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</si>
  <si>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</si>
  <si>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</si>
  <si>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</si>
  <si>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</si>
  <si>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</si>
  <si>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</si>
  <si>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</si>
  <si>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</si>
  <si>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</si>
  <si>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</si>
  <si>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</si>
  <si>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</si>
  <si>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</si>
  <si>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</si>
  <si>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</si>
  <si>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</si>
  <si>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</si>
  <si>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</si>
  <si>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</si>
  <si>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</si>
  <si>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</si>
  <si>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</si>
  <si>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</si>
  <si>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</si>
  <si>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</si>
  <si>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</si>
  <si>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</si>
  <si>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</si>
  <si>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</si>
  <si>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</si>
  <si>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</si>
  <si>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</si>
  <si>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</si>
  <si>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</si>
  <si>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</si>
  <si>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</si>
  <si>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</si>
  <si>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</si>
  <si>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</si>
  <si>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</si>
  <si>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</si>
  <si>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</si>
  <si>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</si>
  <si>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</si>
  <si>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</si>
  <si>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</si>
  <si>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</si>
  <si>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</si>
  <si>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</si>
  <si>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</si>
  <si>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</si>
  <si>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</si>
  <si>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</si>
  <si>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</si>
  <si>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</si>
  <si>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</si>
  <si>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</si>
  <si>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</si>
  <si>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</si>
  <si>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</si>
  <si>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</si>
  <si>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</si>
  <si>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</si>
  <si>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</si>
  <si>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</si>
  <si>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</si>
  <si>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</si>
  <si>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</si>
  <si>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</si>
  <si>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</si>
  <si>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</si>
  <si>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</si>
  <si>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</si>
  <si>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</si>
  <si>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</si>
  <si>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</si>
  <si>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</si>
  <si>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</si>
  <si>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</si>
  <si>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</si>
  <si>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</si>
  <si>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</si>
  <si>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</si>
  <si>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</si>
  <si>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</si>
  <si>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</si>
  <si>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</si>
  <si>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</si>
  <si>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</si>
  <si>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</si>
  <si>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</si>
  <si>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</si>
  <si>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</si>
  <si>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</si>
  <si>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</si>
  <si>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</si>
  <si>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</si>
  <si>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</si>
  <si>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</si>
  <si>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</si>
  <si>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</si>
  <si>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</si>
  <si>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</si>
  <si>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</si>
  <si>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</si>
  <si>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</si>
  <si>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</si>
  <si>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</si>
  <si>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</si>
  <si>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</si>
  <si>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</si>
  <si>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</si>
  <si>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</si>
  <si>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</si>
  <si>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</si>
  <si>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</si>
  <si>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</si>
  <si>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</si>
  <si>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</si>
  <si>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</si>
  <si>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</si>
  <si>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</si>
  <si>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</si>
  <si>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</si>
  <si>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</si>
  <si>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</si>
  <si>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</si>
  <si>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</si>
  <si>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</si>
  <si>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</si>
  <si>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</si>
  <si>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</si>
  <si>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</si>
  <si>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</si>
  <si>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</si>
  <si>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</si>
  <si>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</si>
  <si>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</si>
  <si>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</si>
  <si>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</si>
  <si>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</si>
  <si>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</si>
  <si>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</si>
  <si>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</si>
  <si>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</si>
  <si>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</si>
  <si>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</si>
  <si>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</si>
  <si>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</si>
  <si>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</si>
  <si>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</si>
  <si>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</si>
  <si>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</si>
  <si>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</si>
  <si>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</si>
  <si>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</si>
  <si>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</si>
  <si>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</si>
  <si>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</si>
  <si>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</si>
  <si>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</si>
  <si>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</si>
  <si>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</si>
  <si>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</si>
  <si>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</si>
  <si>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</si>
  <si>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</si>
  <si>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</si>
  <si>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</si>
  <si>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</si>
  <si>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</si>
  <si>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</si>
  <si>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</si>
  <si>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</si>
  <si>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</si>
  <si>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</si>
  <si>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</si>
  <si>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</si>
  <si>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</si>
  <si>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</si>
  <si>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</si>
  <si>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</si>
  <si>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</si>
  <si>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</si>
  <si>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</si>
  <si>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</si>
  <si>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</si>
  <si>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</si>
  <si>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</si>
  <si>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</si>
  <si>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</si>
  <si>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</si>
  <si>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</si>
  <si>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</si>
  <si>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</si>
  <si>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</si>
  <si>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</si>
  <si>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</si>
  <si>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</si>
  <si>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</si>
  <si>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</si>
  <si>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</si>
  <si>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</si>
  <si>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</si>
  <si>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</si>
  <si>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</si>
  <si>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</si>
  <si>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</si>
  <si>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</si>
  <si>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</si>
  <si>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</si>
  <si>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</si>
  <si>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</si>
  <si>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</si>
  <si>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</si>
  <si>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</si>
  <si>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</si>
  <si>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</si>
  <si>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</si>
  <si>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</si>
  <si>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</si>
  <si>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</si>
  <si>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</si>
  <si>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</si>
  <si>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</si>
  <si>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</si>
  <si>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</si>
  <si>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</si>
  <si>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</si>
  <si>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</si>
  <si>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</si>
  <si>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</si>
  <si>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</si>
  <si>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</si>
  <si>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</si>
  <si>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</si>
  <si>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</si>
  <si>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</si>
  <si>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</si>
  <si>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</si>
  <si>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</si>
  <si>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</si>
  <si>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</si>
  <si>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</si>
  <si>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</si>
  <si>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</si>
  <si>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</si>
  <si>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</si>
  <si>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</si>
  <si>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</si>
  <si>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</si>
  <si>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</si>
  <si>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</si>
  <si>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</si>
  <si>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</si>
  <si>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</si>
  <si>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</si>
  <si>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</si>
  <si>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</si>
  <si>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</si>
  <si>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</si>
  <si>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</si>
  <si>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</si>
  <si>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</si>
  <si>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</si>
  <si>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</si>
  <si>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</si>
  <si>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</si>
  <si>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</si>
  <si>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</si>
  <si>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</si>
  <si>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</si>
  <si>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</si>
  <si>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</si>
  <si>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</si>
  <si>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</si>
  <si>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</si>
  <si>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</si>
  <si>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</si>
  <si>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</si>
  <si>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</si>
  <si>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</si>
  <si>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</si>
  <si>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</si>
  <si>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</si>
  <si>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</si>
  <si>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</si>
  <si>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</si>
  <si>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</si>
  <si>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</si>
  <si>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</si>
  <si>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</si>
  <si>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</si>
  <si>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</si>
  <si>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</si>
  <si>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</si>
  <si>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</si>
  <si>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</si>
  <si>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</si>
  <si>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</si>
  <si>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</si>
  <si>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</si>
  <si>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</si>
  <si>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</si>
  <si>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</si>
  <si>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</si>
  <si>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</si>
  <si>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</si>
  <si>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</si>
  <si>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</si>
  <si>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</si>
  <si>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</si>
  <si>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</si>
  <si>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</si>
  <si>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</si>
  <si>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</si>
  <si>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</si>
  <si>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</si>
  <si>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</si>
  <si>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</si>
  <si>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</si>
  <si>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</si>
  <si>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</si>
  <si>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</si>
  <si>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</si>
  <si>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</si>
  <si>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</si>
  <si>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</si>
  <si>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</si>
  <si>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</si>
  <si>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</si>
  <si>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</si>
  <si>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</si>
  <si>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</si>
  <si>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</si>
  <si>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</si>
  <si>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</si>
  <si>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</si>
  <si>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</si>
  <si>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</si>
  <si>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</si>
  <si>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</si>
  <si>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</si>
  <si>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</si>
  <si>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</si>
  <si>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</si>
  <si>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</si>
  <si>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</si>
  <si>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</si>
  <si>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</si>
  <si>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</si>
  <si>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</si>
  <si>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</si>
  <si>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</si>
  <si>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</si>
  <si>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</si>
  <si>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</si>
  <si>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</si>
  <si>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</si>
  <si>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</si>
  <si>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</si>
  <si>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</si>
  <si>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</si>
  <si>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</si>
  <si>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</si>
  <si>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</si>
  <si>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</si>
  <si>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</si>
  <si>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</si>
  <si>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</si>
  <si>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</si>
  <si>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</si>
  <si>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</si>
  <si>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</si>
  <si>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</si>
  <si>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</si>
  <si>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</si>
  <si>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</si>
  <si>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</si>
  <si>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</si>
  <si>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</si>
  <si>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</si>
  <si>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</si>
  <si>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</si>
  <si>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</si>
  <si>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</si>
  <si>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</si>
  <si>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</si>
  <si>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</si>
  <si>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</si>
  <si>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</si>
  <si>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</si>
  <si>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</si>
  <si>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</si>
  <si>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</si>
  <si>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</si>
  <si>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</si>
  <si>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</si>
  <si>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</si>
  <si>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</si>
  <si>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</si>
  <si>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</si>
  <si>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</si>
  <si>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</si>
  <si>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</si>
  <si>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</si>
  <si>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</si>
  <si>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</si>
  <si>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</si>
  <si>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</si>
  <si>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</si>
  <si>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</si>
  <si>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</si>
  <si>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</si>
  <si>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</si>
  <si>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</si>
  <si>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</si>
  <si>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</si>
  <si>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</si>
  <si>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</si>
  <si>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</si>
  <si>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</si>
  <si>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</si>
  <si>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</si>
  <si>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</si>
  <si>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</si>
  <si>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</si>
  <si>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</si>
  <si>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</si>
  <si>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</si>
  <si>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</si>
  <si>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</si>
  <si>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</si>
  <si>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</si>
  <si>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</si>
  <si>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</si>
  <si>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</si>
  <si>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</si>
  <si>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</si>
  <si>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</si>
  <si>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</si>
  <si>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</si>
  <si>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</si>
  <si>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</si>
  <si>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</si>
  <si>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</si>
  <si>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</si>
  <si>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</si>
  <si>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</si>
  <si>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</si>
  <si>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</si>
  <si>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</si>
  <si>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</si>
  <si>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</si>
  <si>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</si>
  <si>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</si>
  <si>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</si>
  <si>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</si>
  <si>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</si>
  <si>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</si>
  <si>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</si>
  <si>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</si>
  <si>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</si>
  <si>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</si>
  <si>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</si>
  <si>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</si>
  <si>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</si>
  <si>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</si>
  <si>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</si>
  <si>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</si>
  <si>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</si>
  <si>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</si>
  <si>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</si>
  <si>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</si>
  <si>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</si>
  <si>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</si>
  <si>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</si>
  <si>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</si>
  <si>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</si>
  <si>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</si>
  <si>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</si>
  <si>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</si>
  <si>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</si>
  <si>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</si>
  <si>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</si>
  <si>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</si>
  <si>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</si>
  <si>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</si>
  <si>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</si>
  <si>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</si>
  <si>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</si>
  <si>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</si>
  <si>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</si>
  <si>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</si>
  <si>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</si>
  <si>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</si>
  <si>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</si>
  <si>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</si>
  <si>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</si>
  <si>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</si>
  <si>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</si>
  <si>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</si>
  <si>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</si>
  <si>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</si>
  <si>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</si>
  <si>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</si>
  <si>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</si>
  <si>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</si>
  <si>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</si>
  <si>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</si>
  <si>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</si>
  <si>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</si>
  <si>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</si>
  <si>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</si>
  <si>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</si>
  <si>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</si>
  <si>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</si>
  <si>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</si>
  <si>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</si>
  <si>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</si>
  <si>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</si>
  <si>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</si>
  <si>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</si>
  <si>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</si>
  <si>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</si>
  <si>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</si>
  <si>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</si>
  <si>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</si>
  <si>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</si>
  <si>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</si>
  <si>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</si>
  <si>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</si>
  <si>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</si>
  <si>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</si>
  <si>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</si>
  <si>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</si>
  <si>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</si>
  <si>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</si>
  <si>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</si>
  <si>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</si>
  <si>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</si>
  <si>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</si>
  <si>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</si>
  <si>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</si>
  <si>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</si>
  <si>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</si>
  <si>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</si>
  <si>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</si>
  <si>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</si>
  <si>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</si>
  <si>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</si>
  <si>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</si>
  <si>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</si>
  <si>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</si>
  <si>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</si>
  <si>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</si>
  <si>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</si>
  <si>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</si>
  <si>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</si>
  <si>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</si>
  <si>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</si>
  <si>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</si>
  <si>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</si>
  <si>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</si>
  <si>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</si>
  <si>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</si>
  <si>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</si>
  <si>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</si>
  <si>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</si>
  <si>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</si>
  <si>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</si>
  <si>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</si>
  <si>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</si>
  <si>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</si>
  <si>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</si>
  <si>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</si>
  <si>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</si>
  <si>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</si>
  <si>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</si>
  <si>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</si>
  <si>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</si>
  <si>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</si>
  <si>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</si>
  <si>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</si>
  <si>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</si>
  <si>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</si>
  <si>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</si>
  <si>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</si>
  <si>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</si>
  <si>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</si>
  <si>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</si>
  <si>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</si>
  <si>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</si>
  <si>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</si>
  <si>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</si>
  <si>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</si>
  <si>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</si>
  <si>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</si>
  <si>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</si>
  <si>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</si>
  <si>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</si>
  <si>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</si>
  <si>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</si>
  <si>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</si>
  <si>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</si>
  <si>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</si>
  <si>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</si>
  <si>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</si>
  <si>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</si>
  <si>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</si>
  <si>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</si>
  <si>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</si>
  <si>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</si>
  <si>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</si>
  <si>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</si>
  <si>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</si>
  <si>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</si>
  <si>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</si>
  <si>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</si>
  <si>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</si>
  <si>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</si>
  <si>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</si>
  <si>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</si>
  <si>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</si>
  <si>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</si>
  <si>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</si>
  <si>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</si>
  <si>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</si>
  <si>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</si>
  <si>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</si>
  <si>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</si>
  <si>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</si>
  <si>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</si>
  <si>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</si>
  <si>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</si>
  <si>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</si>
  <si>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</si>
  <si>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</si>
  <si>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</si>
  <si>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</si>
  <si>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</si>
  <si>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</si>
  <si>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</si>
  <si>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</si>
  <si>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</si>
  <si>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</si>
  <si>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</si>
  <si>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</si>
  <si>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</si>
  <si>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</si>
  <si>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</si>
  <si>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</si>
  <si>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</si>
  <si>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</si>
  <si>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</si>
  <si>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</si>
  <si>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</si>
  <si>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</si>
  <si>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</si>
  <si>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</si>
  <si>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</si>
  <si>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</si>
  <si>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</si>
  <si>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</si>
  <si>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</si>
  <si>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</si>
  <si>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</si>
  <si>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</si>
  <si>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</si>
  <si>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</si>
  <si>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</si>
  <si>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</si>
  <si>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</si>
  <si>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</si>
  <si>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</si>
  <si>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</si>
  <si>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</si>
  <si>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</si>
  <si>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</si>
  <si>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</si>
  <si>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</si>
  <si>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</si>
  <si>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</si>
  <si>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</si>
  <si>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</si>
  <si>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</si>
  <si>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</si>
  <si>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</si>
  <si>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</si>
  <si>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</si>
  <si>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</si>
  <si>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</si>
  <si>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</si>
  <si>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</si>
  <si>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</si>
  <si>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</si>
  <si>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</si>
  <si>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</si>
  <si>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</si>
  <si>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</si>
  <si>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</si>
  <si>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</si>
  <si>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</si>
  <si>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</si>
  <si>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</si>
  <si>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</si>
  <si>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</si>
  <si>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</si>
  <si>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</si>
  <si>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</si>
  <si>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</si>
  <si>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</si>
  <si>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</si>
  <si>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</si>
  <si>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</si>
  <si>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</si>
  <si>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</si>
  <si>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</si>
  <si>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</si>
  <si>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</si>
  <si>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</si>
  <si>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</si>
  <si>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</si>
  <si>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</si>
  <si>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</si>
  <si>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</si>
  <si>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</si>
  <si>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</si>
  <si>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</si>
  <si>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</si>
  <si>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</si>
  <si>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</si>
  <si>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</si>
  <si>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</si>
  <si>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</si>
  <si>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</si>
  <si>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</si>
  <si>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</si>
  <si>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</si>
  <si>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</si>
  <si>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</si>
  <si>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</si>
  <si>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</si>
  <si>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</si>
  <si>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</si>
  <si>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</si>
  <si>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</si>
  <si>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</si>
  <si>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</si>
  <si>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</si>
  <si>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</si>
  <si>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</si>
  <si>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</si>
  <si>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</si>
  <si>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</si>
  <si>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</si>
  <si>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</si>
  <si>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</si>
  <si>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</si>
  <si>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</si>
  <si>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</si>
  <si>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</si>
  <si>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</si>
  <si>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</si>
  <si>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</si>
  <si>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</si>
  <si>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</si>
  <si>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</si>
  <si>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</si>
  <si>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</si>
  <si>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</si>
  <si>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</si>
  <si>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</si>
  <si>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</si>
  <si>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</si>
  <si>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</si>
  <si>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</si>
  <si>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</si>
  <si>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</si>
  <si>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</si>
  <si>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</si>
  <si>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</si>
  <si>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</si>
  <si>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</si>
  <si>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</si>
  <si>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</si>
  <si>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</si>
  <si>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</si>
  <si>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</si>
  <si>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</si>
  <si>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</si>
  <si>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</si>
  <si>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</si>
  <si>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</si>
  <si>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</si>
  <si>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</si>
  <si>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</si>
  <si>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</si>
  <si>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</si>
  <si>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</si>
  <si>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</si>
  <si>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</si>
  <si>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</si>
  <si>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</si>
  <si>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</si>
  <si>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</si>
  <si>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</si>
  <si>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</si>
  <si>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</si>
  <si>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</si>
  <si>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</si>
  <si>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</si>
  <si>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</si>
  <si>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</si>
  <si>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</si>
  <si>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</si>
  <si>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</si>
  <si>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</si>
  <si>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</si>
  <si>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</si>
  <si>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</si>
  <si>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</si>
  <si>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</si>
  <si>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</si>
  <si>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</si>
  <si>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</si>
  <si>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</si>
  <si>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</si>
  <si>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</si>
  <si>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</si>
  <si>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</si>
  <si>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</si>
  <si>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</si>
  <si>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</si>
  <si>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</si>
  <si>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</si>
  <si>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</si>
  <si>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</si>
  <si>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</si>
  <si>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</si>
  <si>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</si>
  <si>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</si>
  <si>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</si>
  <si>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</si>
  <si>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</si>
  <si>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</si>
  <si>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</si>
  <si>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</si>
  <si>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</si>
  <si>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</si>
  <si>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</si>
  <si>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</si>
  <si>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</si>
  <si>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</si>
  <si>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</si>
  <si>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</si>
  <si>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</si>
  <si>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</si>
  <si>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</si>
  <si>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</si>
  <si>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</si>
  <si>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</si>
  <si>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</si>
  <si>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</si>
  <si>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</si>
  <si>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</si>
  <si>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</si>
  <si>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</si>
  <si>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</si>
  <si>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</si>
  <si>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</si>
  <si>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</si>
  <si>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</si>
  <si>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</si>
  <si>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</si>
  <si>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</si>
  <si>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</si>
  <si>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</si>
  <si>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</si>
  <si>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</si>
  <si>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</si>
  <si>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</si>
  <si>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</si>
  <si>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</si>
  <si>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</si>
  <si>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</si>
  <si>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</si>
  <si>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</si>
  <si>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</si>
  <si>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</si>
  <si>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</si>
  <si>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</si>
  <si>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</si>
  <si>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</si>
  <si>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</si>
  <si>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</si>
  <si>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</si>
  <si>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</si>
  <si>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</si>
  <si>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</si>
  <si>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</si>
  <si>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</si>
  <si>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</si>
  <si>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</si>
  <si>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</si>
  <si>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</si>
  <si>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</si>
  <si>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</si>
  <si>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</si>
  <si>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</si>
  <si>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</si>
  <si>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</si>
  <si>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</si>
  <si>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</si>
  <si>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</si>
  <si>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</si>
  <si>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</si>
  <si>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</si>
  <si>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</si>
  <si>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</si>
  <si>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</si>
  <si>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</si>
  <si>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</si>
  <si>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</si>
  <si>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</si>
  <si>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</si>
  <si>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</si>
  <si>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</si>
  <si>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</si>
  <si>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</si>
  <si>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</si>
  <si>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</si>
  <si>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</si>
  <si>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</si>
  <si>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</si>
  <si>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</si>
  <si>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</si>
  <si>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</si>
  <si>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</si>
  <si>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</si>
  <si>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</si>
  <si>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</si>
  <si>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</si>
  <si>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</si>
  <si>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</si>
  <si>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</si>
  <si>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</si>
  <si>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</si>
  <si>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</si>
  <si>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</si>
  <si>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</si>
  <si>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</si>
  <si>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</si>
  <si>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</si>
  <si>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</si>
  <si>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</si>
  <si>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</si>
  <si>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</si>
  <si>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</si>
  <si>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</si>
  <si>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</si>
  <si>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</si>
  <si>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</si>
  <si>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</si>
  <si>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</si>
  <si>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</si>
  <si>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</si>
  <si>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</si>
  <si>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</si>
  <si>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</si>
  <si>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</si>
  <si>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</si>
  <si>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</si>
  <si>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</si>
  <si>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</si>
  <si>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</si>
  <si>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</si>
  <si>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</si>
  <si>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</si>
  <si>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</si>
  <si>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</si>
  <si>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</si>
  <si>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</si>
  <si>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</si>
  <si>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</si>
  <si>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</si>
  <si>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</si>
  <si>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</si>
  <si>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</si>
  <si>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</si>
  <si>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</si>
  <si>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</si>
  <si>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</si>
  <si>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</si>
  <si>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</si>
  <si>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</si>
  <si>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</si>
  <si>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</si>
  <si>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</si>
  <si>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</si>
  <si>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</si>
  <si>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</si>
  <si>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</si>
  <si>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</si>
  <si>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</si>
  <si>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</si>
  <si>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</si>
  <si>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</si>
  <si>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</si>
  <si>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</si>
  <si>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</si>
  <si>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</si>
  <si>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</si>
  <si>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</si>
  <si>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</si>
  <si>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</si>
  <si>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</si>
  <si>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</si>
  <si>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</si>
  <si>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</si>
  <si>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</si>
  <si>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</si>
  <si>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</si>
  <si>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</si>
  <si>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</si>
  <si>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</si>
  <si>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</si>
  <si>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</si>
  <si>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</si>
  <si>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</si>
  <si>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</si>
  <si>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</si>
  <si>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</si>
  <si>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</si>
  <si>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</si>
  <si>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</si>
  <si>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</si>
  <si>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</si>
  <si>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</si>
  <si>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</si>
  <si>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</si>
  <si>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</si>
  <si>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</si>
  <si>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</si>
  <si>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</si>
  <si>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</si>
  <si>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</si>
  <si>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</si>
  <si>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</si>
  <si>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</si>
  <si>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</si>
  <si>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</si>
  <si>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</si>
  <si>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</si>
  <si>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</si>
  <si>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</si>
  <si>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</si>
  <si>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</si>
  <si>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</si>
  <si>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</si>
  <si>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</si>
  <si>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</si>
  <si>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</si>
  <si>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</si>
  <si>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</si>
  <si>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</si>
  <si>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</si>
  <si>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</si>
  <si>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</si>
  <si>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</si>
  <si>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</si>
  <si>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</si>
  <si>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</si>
  <si>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</si>
  <si>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</si>
  <si>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</si>
  <si>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</si>
  <si>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</si>
  <si>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</si>
  <si>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</si>
  <si>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</si>
  <si>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</si>
  <si>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</si>
  <si>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</si>
  <si>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</si>
  <si>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</si>
  <si>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</si>
  <si>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</si>
  <si>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</si>
  <si>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</si>
  <si>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</si>
  <si>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</si>
  <si>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</si>
  <si>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</si>
  <si>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</si>
  <si>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</si>
  <si>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</si>
  <si>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</si>
  <si>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</si>
  <si>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</si>
  <si>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</si>
  <si>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</si>
  <si>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</si>
  <si>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</si>
  <si>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</si>
  <si>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</si>
  <si>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</si>
  <si>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</si>
  <si>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</si>
  <si>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</si>
  <si>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</si>
  <si>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</si>
  <si>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</si>
  <si>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</si>
  <si>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</si>
  <si>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</si>
  <si>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</si>
  <si>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</si>
  <si>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</si>
  <si>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</si>
  <si>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</si>
  <si>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</si>
  <si>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</si>
  <si>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</si>
  <si>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</si>
  <si>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</si>
  <si>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</si>
  <si>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</si>
  <si>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</si>
  <si>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</si>
  <si>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</si>
  <si>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</si>
  <si>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</si>
  <si>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</si>
  <si>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</si>
  <si>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</si>
  <si>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</si>
  <si>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</si>
  <si>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</si>
  <si>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</si>
  <si>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</si>
  <si>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</si>
  <si>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</si>
  <si>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</si>
  <si>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</si>
  <si>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</si>
  <si>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</si>
  <si>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</si>
  <si>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</si>
  <si>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</si>
  <si>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</si>
  <si>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</si>
  <si>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</si>
  <si>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</si>
  <si>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</si>
  <si>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</si>
  <si>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</si>
  <si>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</si>
  <si>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</si>
  <si>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</si>
  <si>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</si>
  <si>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</si>
  <si>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</si>
  <si>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</si>
  <si>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</si>
  <si>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</si>
  <si>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</si>
  <si>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</si>
  <si>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</si>
  <si>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</si>
  <si>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</si>
  <si>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</si>
  <si>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</si>
  <si>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</si>
  <si>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</si>
  <si>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</si>
  <si>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</si>
  <si>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</si>
  <si>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</si>
  <si>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</si>
  <si>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</si>
  <si>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</si>
  <si>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</si>
  <si>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</si>
  <si>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</si>
  <si>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</si>
  <si>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</si>
  <si>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</si>
  <si>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</si>
  <si>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</si>
  <si>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</si>
  <si>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</si>
  <si>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</si>
  <si>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</si>
  <si>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</si>
  <si>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</si>
  <si>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</si>
  <si>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</si>
  <si>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</si>
  <si>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</si>
  <si>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</si>
  <si>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</si>
  <si>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</si>
  <si>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</si>
  <si>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</si>
  <si>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</si>
  <si>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</si>
  <si>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</si>
  <si>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</si>
  <si>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</si>
  <si>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</si>
  <si>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</si>
  <si>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</si>
  <si>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</si>
  <si>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</si>
  <si>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</si>
  <si>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</si>
  <si>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</si>
  <si>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</si>
  <si>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</si>
  <si>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</si>
  <si>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</si>
  <si>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</si>
  <si>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</si>
  <si>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</si>
  <si>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</si>
  <si>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</si>
  <si>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</si>
  <si>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</si>
  <si>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</si>
  <si>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</si>
  <si>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</si>
  <si>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</si>
  <si>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</si>
  <si>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</si>
  <si>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</si>
  <si>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</si>
  <si>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</si>
  <si>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</si>
  <si>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</si>
  <si>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</si>
  <si>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</si>
  <si>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</si>
  <si>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</si>
  <si>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</si>
  <si>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</si>
  <si>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</si>
  <si>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</si>
  <si>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</si>
  <si>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</si>
  <si>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</si>
  <si>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</si>
  <si>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</si>
  <si>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</si>
  <si>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</si>
  <si>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</si>
  <si>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</si>
  <si>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</si>
  <si>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</si>
  <si>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</si>
  <si>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</si>
  <si>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</si>
  <si>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</si>
  <si>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</si>
  <si>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</si>
  <si>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</si>
  <si>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</si>
  <si>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</si>
  <si>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</si>
  <si>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</si>
  <si>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</si>
  <si>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</si>
  <si>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</si>
  <si>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</si>
  <si>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</si>
  <si>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</si>
  <si>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</si>
  <si>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</si>
  <si>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</si>
  <si>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</si>
  <si>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</si>
  <si>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</si>
  <si>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</si>
  <si>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</si>
  <si>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</si>
  <si>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</si>
  <si>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</si>
  <si>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</si>
  <si>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</si>
  <si>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</si>
  <si>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</si>
  <si>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</si>
  <si>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</si>
  <si>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</si>
  <si>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</si>
  <si>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</si>
  <si>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</si>
  <si>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</si>
  <si>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</si>
  <si>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</si>
  <si>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</si>
  <si>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</si>
  <si>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</si>
  <si>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</si>
  <si>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</si>
  <si>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</si>
  <si>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</si>
  <si>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</si>
  <si>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</si>
  <si>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</si>
  <si>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</si>
  <si>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</si>
  <si>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</si>
  <si>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</si>
  <si>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</si>
  <si>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</si>
  <si>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</si>
  <si>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</si>
  <si>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</si>
  <si>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</si>
  <si>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</si>
  <si>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</si>
  <si>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</si>
  <si>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</si>
  <si>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</si>
  <si>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</si>
  <si>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</si>
  <si>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</si>
  <si>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</si>
  <si>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</si>
  <si>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</si>
  <si>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</si>
  <si>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</si>
  <si>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</si>
  <si>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</si>
  <si>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</si>
  <si>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</si>
  <si>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</si>
  <si>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</si>
  <si>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</si>
  <si>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</si>
  <si>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</si>
  <si>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</si>
  <si>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</si>
  <si>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</si>
  <si>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</si>
  <si>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</si>
  <si>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</si>
  <si>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</si>
  <si>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</si>
  <si>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</si>
  <si>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</si>
  <si>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</si>
  <si>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</si>
  <si>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</si>
  <si>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</si>
  <si>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</si>
  <si>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</si>
  <si>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</si>
  <si>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</si>
  <si>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</si>
  <si>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</si>
  <si>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</si>
  <si>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</si>
  <si>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</si>
  <si>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</si>
  <si>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</si>
  <si>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</si>
  <si>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</si>
  <si>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</si>
  <si>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</si>
  <si>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</si>
  <si>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</si>
  <si>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</si>
  <si>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</si>
  <si>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</si>
  <si>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</si>
  <si>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</si>
  <si>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</si>
  <si>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</si>
  <si>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</si>
  <si>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</si>
  <si>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</si>
  <si>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</si>
  <si>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</si>
  <si>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</si>
  <si>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</si>
  <si>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</si>
  <si>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</si>
  <si>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</si>
  <si>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</si>
  <si>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</si>
  <si>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</si>
  <si>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</si>
  <si>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</si>
  <si>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</si>
  <si>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</si>
  <si>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</si>
  <si>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</si>
  <si>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</si>
  <si>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</si>
  <si>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</si>
  <si>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</si>
  <si>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</si>
  <si>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</si>
  <si>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</si>
  <si>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</si>
  <si>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</si>
  <si>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</si>
  <si>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</si>
  <si>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</si>
  <si>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</si>
  <si>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</si>
  <si>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</si>
  <si>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</si>
  <si>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</si>
  <si>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</si>
  <si>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</si>
  <si>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</si>
  <si>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</si>
  <si>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</si>
  <si>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</si>
  <si>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</si>
  <si>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</si>
  <si>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</si>
  <si>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</si>
  <si>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</si>
  <si>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</si>
  <si>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</si>
  <si>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</si>
  <si>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</si>
  <si>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</si>
  <si>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</si>
  <si>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</si>
  <si>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</si>
  <si>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</si>
  <si>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</si>
  <si>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</si>
  <si>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</si>
  <si>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</si>
  <si>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</si>
  <si>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</si>
  <si>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</si>
  <si>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</si>
  <si>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</si>
  <si>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</si>
  <si>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</si>
  <si>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</si>
  <si>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</si>
  <si>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</si>
  <si>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</si>
  <si>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</si>
  <si>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</si>
  <si>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</si>
  <si>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</si>
  <si>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</si>
  <si>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</si>
  <si>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</si>
  <si>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</si>
  <si>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</si>
  <si>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</si>
  <si>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</si>
  <si>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</si>
  <si>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</si>
  <si>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</si>
  <si>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</si>
  <si>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</si>
  <si>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</si>
  <si>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</si>
  <si>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</si>
  <si>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</si>
  <si>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</si>
  <si>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</si>
  <si>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</si>
  <si>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</si>
  <si>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</si>
  <si>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</si>
  <si>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</si>
  <si>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</si>
  <si>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</si>
  <si>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</si>
  <si>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</si>
  <si>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</si>
  <si>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</si>
  <si>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</si>
  <si>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</si>
  <si>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</si>
  <si>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</si>
  <si>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</si>
  <si>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</si>
  <si>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</si>
  <si>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</si>
  <si>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</si>
  <si>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</si>
  <si>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</si>
  <si>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</si>
  <si>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</si>
  <si>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</si>
  <si>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</si>
  <si>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</si>
  <si>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</si>
  <si>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</si>
  <si>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</si>
  <si>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</si>
  <si>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</si>
  <si>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</si>
  <si>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</si>
  <si>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</si>
  <si>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</si>
  <si>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</si>
  <si>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</si>
  <si>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</si>
  <si>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</si>
  <si>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</si>
  <si>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</si>
  <si>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</si>
  <si>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</si>
  <si>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</si>
  <si>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</si>
  <si>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</si>
  <si>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</si>
  <si>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</si>
  <si>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</si>
  <si>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</si>
  <si>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</si>
  <si>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</si>
  <si>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</si>
  <si>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</si>
  <si>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</si>
  <si>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</si>
  <si>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</si>
  <si>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</si>
  <si>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</si>
  <si>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</si>
  <si>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</si>
  <si>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</si>
  <si>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</si>
  <si>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</si>
  <si>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</si>
  <si>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</si>
  <si>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</si>
  <si>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</si>
  <si>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</si>
  <si>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</si>
  <si>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</si>
  <si>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</si>
  <si>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</si>
  <si>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</si>
  <si>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</si>
  <si>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</si>
  <si>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</si>
  <si>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</si>
  <si>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</si>
  <si>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</si>
  <si>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</si>
  <si>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</si>
  <si>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</si>
  <si>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</si>
  <si>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</si>
  <si>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</si>
  <si>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</si>
  <si>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</si>
  <si>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</si>
  <si>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</si>
  <si>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</si>
  <si>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</si>
  <si>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</si>
  <si>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</si>
  <si>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</si>
  <si>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</si>
  <si>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</si>
  <si>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</si>
  <si>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</si>
  <si>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</si>
  <si>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</si>
  <si>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</si>
  <si>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</si>
  <si>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</si>
  <si>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</si>
  <si>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</si>
  <si>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</si>
  <si>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</si>
  <si>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</si>
  <si>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</si>
  <si>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</si>
  <si>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</si>
  <si>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</si>
  <si>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</si>
  <si>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</si>
  <si>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</si>
  <si>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</si>
  <si>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</si>
  <si>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</si>
  <si>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</si>
  <si>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</si>
  <si>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</si>
  <si>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</si>
  <si>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</si>
  <si>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</si>
  <si>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</si>
  <si>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</si>
  <si>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</si>
  <si>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</si>
  <si>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</si>
  <si>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</si>
  <si>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</si>
  <si>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</si>
  <si>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</si>
  <si>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</si>
  <si>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</si>
  <si>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</si>
  <si>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</si>
  <si>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</si>
  <si>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</si>
  <si>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</si>
  <si>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</si>
  <si>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</si>
  <si>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</si>
  <si>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</si>
  <si>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</si>
  <si>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</si>
  <si>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</si>
  <si>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</si>
  <si>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</si>
  <si>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</si>
  <si>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</si>
  <si>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</si>
  <si>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</si>
  <si>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</si>
  <si>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</si>
  <si>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</si>
  <si>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</si>
  <si>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</si>
  <si>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</si>
  <si>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</si>
  <si>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</si>
  <si>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</si>
  <si>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</si>
  <si>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</si>
  <si>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</si>
  <si>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</si>
  <si>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</si>
  <si>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</si>
  <si>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</si>
  <si>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</si>
  <si>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</si>
  <si>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</si>
  <si>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</si>
  <si>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</si>
  <si>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</si>
  <si>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</si>
  <si>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</si>
  <si>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</si>
  <si>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</si>
  <si>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</si>
  <si>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</si>
  <si>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</si>
  <si>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</si>
  <si>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</si>
  <si>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</si>
  <si>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</si>
  <si>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</si>
  <si>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</si>
  <si>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</si>
  <si>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</si>
  <si>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</si>
  <si>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</si>
  <si>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</si>
  <si>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</si>
  <si>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</si>
  <si>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</si>
  <si>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</si>
  <si>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</si>
  <si>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</si>
  <si>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</si>
  <si>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</si>
  <si>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</si>
  <si>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</si>
  <si>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</si>
  <si>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</si>
  <si>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</si>
  <si>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</si>
  <si>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</si>
  <si>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</si>
  <si>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</si>
  <si>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</si>
  <si>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</si>
  <si>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</si>
  <si>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</si>
  <si>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</si>
  <si>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</si>
  <si>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</si>
  <si>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</si>
  <si>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</si>
  <si>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</si>
  <si>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</si>
  <si>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</si>
  <si>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</si>
  <si>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</si>
  <si>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</si>
  <si>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</si>
  <si>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</si>
  <si>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</si>
  <si>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</si>
  <si>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</si>
  <si>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</si>
  <si>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</si>
  <si>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</si>
  <si>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</si>
  <si>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</si>
  <si>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</si>
  <si>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</si>
  <si>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</si>
  <si>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</si>
  <si>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</si>
  <si>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</si>
  <si>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</si>
  <si>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</si>
  <si>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</si>
  <si>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</si>
  <si>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</si>
  <si>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</si>
  <si>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</si>
  <si>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</si>
  <si>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</si>
  <si>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</si>
  <si>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</si>
  <si>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</si>
  <si>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</si>
  <si>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</si>
  <si>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</si>
  <si>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</si>
  <si>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</si>
  <si>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</si>
  <si>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</si>
  <si>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</si>
  <si>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</si>
  <si>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</si>
  <si>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</si>
  <si>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</si>
  <si>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</si>
  <si>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</si>
  <si>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</si>
  <si>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</si>
  <si>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</si>
  <si>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</si>
  <si>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</si>
  <si>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</si>
  <si>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</si>
  <si>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</si>
  <si>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</si>
  <si>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</si>
  <si>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</si>
  <si>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</si>
  <si>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</si>
  <si>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</si>
  <si>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</si>
  <si>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</si>
  <si>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</si>
  <si>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</si>
  <si>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</si>
  <si>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</si>
  <si>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</si>
  <si>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</si>
  <si>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</si>
  <si>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</si>
  <si>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</si>
  <si>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</si>
  <si>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</si>
  <si>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</si>
  <si>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</si>
  <si>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</si>
  <si>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</si>
  <si>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</si>
  <si>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</si>
  <si>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</si>
  <si>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</si>
  <si>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</si>
  <si>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</si>
  <si>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</si>
  <si>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</si>
  <si>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</si>
  <si>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</si>
  <si>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</si>
  <si>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</si>
  <si>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</si>
  <si>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</si>
  <si>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</si>
  <si>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</si>
  <si>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</si>
  <si>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</si>
  <si>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</si>
  <si>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</si>
  <si>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</si>
  <si>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</si>
  <si>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</si>
  <si>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</si>
  <si>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</si>
  <si>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</si>
  <si>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</si>
  <si>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</si>
  <si>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</si>
  <si>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</si>
  <si>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</si>
  <si>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</si>
  <si>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</si>
  <si>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</si>
  <si>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</si>
  <si>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</si>
  <si>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</si>
  <si>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</si>
  <si>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</si>
  <si>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</si>
  <si>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</si>
  <si>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</si>
  <si>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</si>
  <si>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</si>
  <si>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</si>
  <si>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</si>
  <si>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</si>
  <si>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</si>
  <si>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</si>
  <si>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</si>
  <si>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</si>
  <si>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</si>
  <si>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</si>
  <si>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</si>
  <si>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</si>
  <si>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</si>
  <si>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</si>
  <si>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</si>
  <si>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</si>
  <si>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</si>
  <si>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</si>
  <si>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</si>
  <si>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</si>
  <si>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</si>
  <si>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</si>
  <si>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</si>
  <si>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</si>
  <si>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</si>
  <si>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</si>
  <si>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</si>
  <si>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</si>
  <si>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</si>
  <si>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</si>
  <si>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</si>
  <si>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</si>
  <si>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</si>
  <si>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</si>
  <si>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</si>
  <si>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</si>
  <si>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</si>
  <si>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</si>
  <si>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</si>
  <si>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</si>
  <si>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</si>
  <si>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</si>
  <si>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</si>
  <si>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</si>
  <si>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</si>
  <si>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</si>
  <si>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</si>
  <si>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</si>
  <si>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</si>
  <si>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</si>
  <si>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</si>
  <si>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</si>
  <si>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</si>
  <si>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</si>
  <si>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</si>
  <si>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</si>
  <si>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</si>
  <si>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</si>
  <si>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</si>
  <si>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</si>
  <si>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</si>
  <si>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</si>
  <si>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</si>
  <si>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</si>
  <si>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</si>
  <si>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</si>
  <si>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</si>
  <si>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</si>
  <si>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</si>
  <si>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</si>
  <si>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</si>
  <si>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</si>
  <si>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</si>
  <si>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</si>
  <si>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</si>
  <si>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</si>
  <si>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</si>
  <si>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</si>
  <si>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</si>
  <si>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</si>
  <si>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</si>
  <si>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</si>
  <si>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</si>
  <si>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</si>
  <si>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</si>
  <si>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</si>
  <si>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</si>
  <si>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</si>
  <si>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</si>
  <si>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</si>
  <si>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</si>
  <si>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</si>
  <si>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</si>
  <si>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</si>
  <si>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</si>
  <si>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</si>
  <si>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</si>
  <si>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</si>
  <si>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</si>
  <si>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</si>
  <si>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</si>
  <si>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</si>
  <si>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</si>
  <si>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</si>
  <si>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</si>
  <si>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</si>
  <si>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</si>
  <si>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</si>
  <si>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</si>
  <si>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</si>
  <si>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</si>
  <si>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</si>
  <si>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</si>
  <si>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</si>
  <si>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</si>
  <si>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</si>
  <si>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</si>
  <si>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</si>
  <si>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</si>
  <si>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</si>
  <si>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</si>
  <si>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</si>
  <si>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</si>
  <si>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</si>
  <si>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</si>
  <si>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</si>
  <si>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</si>
  <si>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</si>
  <si>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</si>
  <si>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</si>
  <si>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</si>
  <si>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</si>
  <si>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</si>
  <si>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</si>
  <si>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</si>
  <si>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</si>
  <si>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</si>
  <si>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</si>
  <si>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</si>
  <si>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</si>
  <si>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</si>
  <si>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</si>
  <si>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</si>
  <si>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</si>
  <si>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</si>
  <si>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</si>
  <si>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</si>
  <si>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</si>
  <si>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</si>
  <si>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</si>
  <si>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</si>
  <si>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</si>
  <si>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</si>
  <si>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</si>
  <si>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</si>
  <si>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</si>
  <si>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</si>
  <si>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</si>
  <si>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</si>
  <si>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</si>
  <si>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</si>
  <si>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</si>
  <si>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</si>
  <si>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</si>
  <si>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</si>
  <si>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</si>
  <si>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</si>
  <si>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</si>
  <si>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</si>
  <si>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</si>
  <si>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</si>
  <si>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</si>
  <si>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</si>
  <si>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</si>
  <si>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</si>
  <si>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</si>
  <si>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</si>
  <si>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</si>
  <si>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</si>
  <si>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</si>
  <si>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</si>
  <si>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</si>
  <si>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</si>
  <si>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</si>
  <si>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</si>
  <si>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</si>
  <si>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</si>
  <si>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</si>
  <si>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</si>
  <si>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</si>
  <si>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</si>
  <si>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</si>
  <si>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</si>
  <si>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</si>
  <si>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</si>
  <si>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</si>
  <si>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</si>
  <si>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</si>
  <si>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</si>
  <si>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</si>
  <si>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</si>
  <si>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</si>
  <si>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</si>
  <si>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</si>
  <si>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</si>
  <si>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</si>
  <si>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</si>
  <si>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</si>
  <si>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</si>
  <si>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</si>
  <si>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</si>
  <si>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</si>
  <si>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</si>
  <si>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</si>
  <si>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</si>
  <si>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</si>
  <si>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</si>
  <si>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</si>
  <si>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</si>
  <si>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</si>
  <si>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</si>
  <si>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</si>
  <si>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</si>
  <si>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</si>
  <si>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</si>
  <si>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</si>
  <si>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</si>
  <si>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</si>
  <si>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</si>
  <si>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</si>
  <si>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</si>
  <si>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</si>
  <si>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</si>
  <si>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</si>
  <si>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</si>
  <si>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</si>
  <si>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</si>
  <si>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</si>
  <si>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</si>
  <si>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</si>
  <si>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</si>
  <si>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</si>
  <si>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</si>
  <si>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</si>
  <si>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</si>
  <si>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</si>
  <si>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</si>
  <si>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</si>
  <si>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</si>
  <si>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</si>
  <si>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</si>
  <si>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</si>
  <si>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</si>
  <si>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</si>
  <si>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</si>
  <si>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</si>
  <si>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</si>
  <si>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</si>
  <si>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</si>
  <si>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</si>
  <si>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</si>
  <si>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</si>
  <si>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</si>
  <si>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</si>
  <si>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</si>
  <si>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</si>
  <si>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</si>
  <si>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</si>
  <si>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</si>
  <si>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</si>
  <si>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</si>
  <si>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</si>
  <si>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</si>
  <si>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</si>
  <si>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</si>
  <si>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</si>
  <si>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</si>
  <si>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</si>
  <si>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</si>
  <si>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</si>
  <si>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</si>
  <si>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</si>
  <si>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</si>
  <si>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</si>
  <si>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</si>
  <si>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</si>
  <si>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</si>
  <si>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</si>
  <si>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</si>
  <si>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</si>
  <si>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</si>
  <si>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</si>
  <si>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</si>
  <si>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</si>
  <si>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</si>
  <si>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</si>
  <si>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</si>
  <si>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</si>
  <si>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</si>
  <si>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</si>
  <si>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</si>
  <si>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</si>
  <si>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</si>
  <si>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</si>
  <si>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</si>
  <si>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</si>
  <si>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</si>
  <si>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</si>
  <si>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</si>
  <si>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</si>
  <si>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</si>
  <si>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</si>
  <si>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</si>
  <si>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</si>
  <si>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</si>
  <si>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</si>
  <si>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</si>
  <si>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</si>
  <si>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</si>
  <si>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</si>
  <si>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</si>
  <si>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</si>
  <si>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</si>
  <si>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</si>
  <si>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</si>
  <si>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</si>
  <si>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</si>
  <si>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</si>
  <si>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</si>
  <si>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</si>
  <si>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</si>
  <si>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</si>
  <si>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</si>
  <si>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</si>
  <si>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</si>
  <si>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</si>
  <si>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</si>
  <si>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</si>
  <si>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</si>
  <si>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</si>
  <si>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</si>
  <si>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</si>
  <si>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</si>
  <si>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</si>
  <si>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</si>
  <si>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</si>
  <si>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</si>
  <si>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</si>
  <si>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</si>
  <si>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</si>
  <si>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</si>
  <si>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</si>
  <si>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</si>
  <si>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</si>
  <si>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</si>
  <si>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</si>
  <si>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</si>
  <si>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</si>
  <si>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</si>
  <si>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</si>
  <si>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</si>
  <si>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</si>
  <si>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</si>
  <si>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</si>
  <si>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</si>
  <si>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</si>
  <si>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</si>
  <si>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</si>
  <si>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</si>
  <si>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</si>
  <si>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</si>
  <si>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</si>
  <si>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</si>
  <si>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</si>
  <si>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</si>
  <si>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</si>
  <si>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</si>
  <si>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</si>
  <si>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</si>
  <si>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</si>
  <si>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</si>
  <si>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</si>
  <si>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</si>
  <si>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</si>
  <si>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</si>
  <si>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</si>
  <si>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</si>
  <si>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</si>
  <si>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</si>
  <si>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</si>
  <si>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</si>
  <si>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</si>
  <si>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</si>
  <si>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</si>
  <si>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</si>
  <si>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</si>
  <si>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</si>
  <si>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</si>
  <si>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</si>
  <si>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</si>
  <si>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</si>
  <si>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</si>
  <si>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</si>
  <si>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</si>
  <si>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</si>
  <si>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</si>
  <si>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</si>
  <si>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</si>
  <si>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</si>
  <si>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</si>
  <si>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</si>
  <si>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</si>
  <si>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</si>
  <si>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</si>
  <si>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</si>
  <si>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</si>
  <si>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</si>
  <si>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</si>
  <si>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</si>
  <si>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</si>
  <si>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</si>
  <si>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</si>
  <si>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</si>
  <si>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</si>
  <si>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</si>
  <si>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</si>
  <si>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</si>
  <si>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</si>
  <si>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</si>
  <si>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</si>
  <si>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</si>
  <si>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</si>
  <si>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</si>
  <si>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</si>
  <si>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</si>
  <si>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</si>
  <si>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</si>
  <si>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</si>
  <si>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</si>
  <si>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</si>
  <si>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</si>
  <si>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</si>
  <si>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</si>
  <si>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</si>
  <si>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</si>
  <si>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</si>
  <si>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</si>
  <si>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</si>
  <si>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</si>
  <si>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</si>
  <si>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</si>
  <si>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</si>
  <si>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</si>
  <si>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</si>
  <si>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</si>
  <si>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</si>
  <si>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</si>
  <si>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</si>
  <si>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</si>
  <si>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</si>
  <si>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</si>
  <si>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</si>
  <si>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</si>
  <si>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</si>
  <si>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</si>
  <si>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</si>
  <si>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</si>
  <si>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</si>
  <si>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</si>
  <si>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</si>
  <si>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</si>
  <si>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</si>
  <si>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</si>
  <si>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</si>
  <si>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</si>
  <si>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</si>
  <si>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</si>
  <si>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</si>
  <si>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</si>
  <si>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</si>
  <si>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</si>
  <si>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</si>
  <si>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</si>
  <si>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</si>
  <si>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</si>
  <si>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</si>
  <si>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</si>
  <si>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</si>
  <si>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</si>
  <si>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</si>
  <si>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</si>
  <si>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</si>
  <si>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</si>
  <si>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</si>
  <si>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</si>
  <si>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</si>
  <si>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</si>
  <si>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</si>
  <si>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</si>
  <si>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</si>
  <si>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</si>
  <si>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</si>
  <si>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</si>
  <si>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</si>
  <si>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</si>
  <si>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</si>
  <si>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</si>
  <si>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</si>
  <si>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</si>
  <si>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</si>
  <si>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</si>
  <si>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</si>
  <si>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</si>
  <si>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</si>
  <si>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</si>
  <si>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</si>
  <si>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</si>
  <si>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</si>
  <si>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</si>
  <si>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</si>
  <si>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</si>
  <si>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</si>
  <si>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</si>
  <si>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</si>
  <si>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</si>
  <si>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</si>
  <si>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</si>
  <si>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</si>
  <si>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</si>
  <si>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</si>
  <si>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</si>
  <si>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</si>
  <si>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</si>
  <si>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</si>
  <si>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</si>
  <si>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</si>
  <si>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</si>
  <si>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</si>
  <si>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</si>
  <si>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</si>
  <si>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</si>
  <si>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</si>
  <si>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</si>
  <si>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</si>
  <si>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</si>
  <si>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</si>
  <si>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</si>
  <si>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</si>
  <si>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</si>
  <si>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</si>
  <si>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</si>
  <si>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</si>
  <si>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</si>
  <si>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</si>
  <si>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</si>
  <si>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</si>
  <si>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</si>
  <si>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</si>
  <si>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</si>
  <si>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</si>
  <si>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</si>
  <si>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</si>
  <si>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</si>
  <si>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</si>
  <si>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</si>
  <si>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</si>
  <si>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</si>
  <si>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</si>
  <si>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</si>
  <si>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</si>
  <si>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</si>
  <si>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</si>
  <si>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</si>
  <si>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</si>
  <si>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</si>
  <si>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</si>
  <si>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</si>
  <si>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</si>
  <si>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</si>
  <si>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</si>
  <si>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</si>
  <si>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</si>
  <si>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</si>
  <si>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</si>
  <si>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</si>
  <si>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</si>
  <si>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</si>
  <si>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</si>
  <si>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</si>
  <si>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</si>
  <si>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</si>
  <si>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</si>
  <si>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</si>
  <si>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</si>
  <si>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</si>
  <si>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</si>
  <si>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</si>
  <si>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</si>
  <si>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</si>
  <si>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</si>
  <si>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</si>
  <si>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</si>
  <si>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</si>
  <si>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</si>
  <si>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</si>
  <si>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</si>
  <si>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</si>
  <si>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</si>
  <si>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</si>
  <si>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</si>
  <si>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</si>
  <si>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</si>
  <si>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</si>
  <si>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</si>
  <si>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</si>
  <si>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</si>
  <si>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</si>
  <si>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</si>
  <si>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</si>
  <si>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</si>
  <si>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</si>
  <si>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</si>
  <si>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</si>
  <si>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</si>
  <si>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</si>
  <si>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</si>
  <si>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</si>
  <si>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</si>
  <si>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</si>
  <si>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</si>
  <si>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</si>
  <si>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</si>
  <si>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</si>
  <si>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</si>
  <si>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</si>
  <si>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</si>
  <si>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</si>
  <si>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</si>
  <si>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</si>
  <si>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</si>
  <si>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</si>
  <si>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</si>
  <si>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</si>
  <si>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</si>
  <si>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</si>
  <si>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</si>
  <si>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</si>
  <si>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</si>
  <si>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</si>
  <si>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</si>
  <si>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</si>
  <si>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</si>
  <si>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</si>
  <si>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</si>
  <si>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</si>
  <si>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</si>
  <si>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</si>
  <si>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</si>
  <si>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</si>
  <si>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</si>
  <si>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</si>
  <si>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</si>
  <si>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</si>
  <si>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</si>
  <si>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</si>
  <si>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</si>
  <si>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</si>
  <si>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</si>
  <si>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</si>
  <si>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</si>
  <si>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</si>
  <si>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</si>
  <si>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</si>
  <si>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</si>
  <si>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</si>
  <si>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</si>
  <si>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</si>
  <si>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</si>
  <si>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</si>
  <si>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</si>
  <si>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</si>
  <si>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</si>
  <si>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</si>
  <si>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</si>
  <si>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</si>
  <si>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</si>
  <si>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</si>
  <si>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</si>
  <si>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</si>
  <si>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</si>
  <si>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</si>
  <si>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</si>
  <si>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</si>
  <si>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</si>
  <si>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</si>
  <si>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</si>
  <si>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</si>
  <si>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</si>
  <si>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</si>
  <si>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</si>
  <si>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</si>
  <si>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</si>
  <si>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</si>
  <si>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</si>
  <si>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</si>
  <si>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</si>
  <si>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</si>
  <si>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</si>
  <si>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</si>
  <si>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</si>
  <si>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</si>
  <si>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</si>
  <si>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</si>
  <si>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</si>
  <si>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</si>
  <si>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</si>
  <si>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</si>
  <si>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</si>
  <si>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</si>
  <si>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</si>
  <si>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</si>
  <si>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</si>
  <si>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</si>
  <si>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</si>
  <si>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</si>
  <si>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</si>
  <si>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</si>
  <si>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</si>
  <si>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</si>
  <si>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</si>
  <si>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</si>
  <si>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</si>
  <si>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</si>
  <si>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</si>
  <si>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</si>
  <si>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</si>
  <si>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</si>
  <si>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</si>
  <si>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</si>
  <si>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</si>
  <si>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</si>
  <si>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</si>
  <si>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</si>
  <si>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</si>
  <si>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</si>
  <si>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</si>
  <si>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</si>
  <si>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</si>
  <si>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</si>
  <si>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</si>
  <si>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</si>
  <si>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</si>
  <si>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</si>
  <si>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</si>
  <si>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</si>
  <si>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</si>
  <si>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</si>
  <si>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</si>
  <si>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</si>
  <si>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</si>
  <si>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</si>
  <si>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</si>
  <si>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</si>
  <si>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</si>
  <si>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</si>
  <si>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</si>
  <si>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</si>
  <si>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</si>
  <si>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</si>
  <si>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</si>
  <si>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</si>
  <si>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</si>
  <si>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</si>
  <si>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</si>
  <si>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</si>
  <si>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</si>
  <si>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</si>
  <si>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</si>
  <si>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</si>
  <si>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</si>
  <si>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</si>
  <si>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</si>
  <si>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</si>
  <si>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</si>
  <si>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</si>
  <si>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</si>
  <si>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</si>
  <si>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</si>
  <si>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</si>
  <si>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</si>
  <si>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</si>
  <si>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</si>
  <si>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</si>
  <si>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</si>
  <si>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</si>
  <si>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</si>
  <si>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</si>
  <si>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</si>
  <si>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</si>
  <si>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</si>
  <si>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</si>
  <si>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</si>
  <si>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</si>
  <si>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</si>
  <si>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</si>
  <si>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</si>
  <si>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</si>
  <si>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</si>
  <si>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</si>
  <si>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</si>
  <si>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</si>
  <si>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</si>
  <si>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</si>
  <si>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</si>
  <si>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</si>
  <si>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</si>
  <si>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</si>
  <si>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</si>
  <si>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</si>
  <si>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</si>
  <si>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</si>
  <si>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</si>
  <si>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</si>
  <si>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</si>
  <si>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</si>
  <si>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</si>
  <si>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</si>
  <si>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</si>
  <si>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</si>
  <si>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</si>
  <si>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</si>
  <si>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</si>
  <si>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</si>
  <si>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</si>
  <si>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</si>
  <si>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</si>
  <si>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</si>
  <si>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</si>
  <si>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</si>
  <si>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</si>
  <si>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</si>
  <si>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</si>
  <si>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</si>
  <si>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</si>
  <si>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</si>
  <si>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</si>
  <si>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</si>
  <si>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</si>
  <si>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</si>
  <si>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</si>
  <si>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</si>
  <si>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</si>
  <si>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</si>
  <si>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</si>
  <si>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</si>
  <si>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</si>
  <si>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</si>
  <si>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</si>
  <si>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</si>
  <si>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</si>
  <si>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</si>
  <si>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</si>
  <si>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</si>
  <si>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</si>
  <si>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</si>
  <si>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</si>
  <si>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</si>
  <si>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</si>
  <si>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</si>
  <si>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</si>
  <si>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</si>
  <si>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</si>
  <si>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</si>
  <si>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</si>
  <si>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</si>
  <si>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</si>
  <si>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</si>
  <si>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</si>
  <si>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</si>
  <si>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</si>
  <si>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</si>
  <si>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</si>
  <si>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</si>
  <si>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</si>
  <si>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</si>
  <si>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</si>
  <si>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</si>
  <si>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</si>
  <si>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</si>
  <si>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</si>
  <si>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</si>
  <si>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</si>
  <si>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</si>
  <si>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</si>
  <si>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</si>
  <si>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</si>
  <si>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</si>
  <si>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</si>
  <si>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</si>
  <si>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</si>
  <si>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</si>
  <si>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</si>
  <si>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</si>
  <si>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</si>
  <si>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</si>
  <si>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</si>
  <si>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</si>
  <si>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</si>
  <si>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</si>
  <si>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</si>
  <si>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</si>
  <si>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</si>
  <si>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</si>
  <si>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</si>
  <si>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</si>
  <si>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</si>
  <si>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</si>
  <si>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</si>
  <si>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</si>
  <si>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</si>
  <si>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</si>
  <si>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</si>
  <si>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</si>
  <si>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</si>
  <si>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</si>
  <si>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</si>
  <si>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</si>
  <si>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</si>
  <si>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</si>
  <si>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</si>
  <si>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</si>
  <si>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</si>
  <si>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</si>
  <si>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</si>
  <si>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</si>
  <si>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</si>
  <si>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</si>
  <si>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</si>
  <si>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</si>
  <si>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</si>
  <si>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</si>
  <si>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</si>
  <si>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</si>
  <si>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</si>
  <si>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</si>
  <si>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</si>
  <si>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</si>
  <si>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</si>
  <si>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</si>
  <si>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</si>
  <si>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</si>
  <si>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</si>
  <si>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</si>
  <si>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</si>
  <si>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</si>
  <si>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</si>
  <si>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</si>
  <si>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</si>
  <si>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</si>
  <si>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</si>
  <si>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</si>
  <si>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</si>
  <si>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</si>
  <si>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</si>
  <si>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</si>
  <si>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</si>
  <si>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</si>
  <si>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</si>
  <si>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</si>
  <si>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</si>
  <si>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</si>
  <si>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</si>
  <si>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</si>
  <si>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</si>
  <si>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</si>
  <si>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</si>
  <si>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</si>
  <si>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</si>
  <si>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</si>
  <si>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</si>
  <si>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</si>
  <si>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</si>
  <si>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</si>
  <si>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</si>
  <si>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</si>
  <si>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</si>
  <si>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</si>
  <si>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</si>
  <si>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</si>
  <si>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</si>
  <si>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</si>
  <si>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</si>
  <si>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</si>
  <si>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</si>
  <si>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</si>
  <si>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</si>
  <si>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</si>
  <si>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</si>
  <si>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</si>
  <si>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</si>
  <si>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</si>
  <si>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</si>
  <si>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</si>
  <si>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</si>
  <si>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</si>
  <si>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</si>
  <si>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</si>
  <si>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</si>
  <si>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</si>
  <si>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</si>
  <si>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</si>
  <si>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</si>
  <si>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</si>
  <si>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</si>
  <si>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</si>
  <si>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</si>
  <si>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</si>
  <si>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</si>
  <si>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</si>
  <si>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</si>
  <si>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</si>
  <si>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</si>
  <si>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</si>
  <si>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</si>
  <si>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</si>
  <si>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</si>
  <si>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</si>
  <si>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</si>
  <si>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</si>
  <si>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</si>
  <si>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</si>
  <si>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</si>
  <si>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</si>
  <si>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</si>
  <si>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</si>
  <si>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</si>
  <si>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</si>
  <si>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</si>
  <si>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</si>
  <si>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</si>
  <si>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</si>
  <si>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</si>
  <si>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</si>
  <si>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</si>
  <si>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</si>
  <si>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</si>
  <si>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</si>
  <si>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</si>
  <si>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</si>
  <si>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</si>
  <si>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</si>
  <si>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</si>
  <si>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</si>
  <si>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</si>
  <si>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</si>
  <si>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</si>
  <si>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</si>
  <si>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</si>
  <si>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</si>
  <si>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</si>
  <si>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</si>
  <si>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</si>
  <si>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</si>
  <si>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</si>
  <si>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</si>
  <si>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</si>
  <si>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</si>
  <si>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</si>
  <si>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</si>
  <si>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</si>
  <si>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</si>
  <si>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</si>
  <si>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</si>
  <si>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</si>
  <si>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</si>
  <si>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</si>
  <si>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</si>
  <si>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</si>
  <si>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</si>
  <si>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</si>
  <si>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</si>
  <si>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</si>
  <si>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</si>
  <si>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</si>
  <si>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</si>
  <si>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</si>
  <si>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</si>
  <si>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</si>
  <si>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</si>
  <si>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</si>
  <si>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</si>
  <si>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</si>
  <si>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</si>
  <si>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</si>
  <si>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</si>
  <si>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</si>
  <si>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</si>
  <si>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</si>
  <si>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</si>
  <si>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</si>
  <si>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</si>
  <si>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</si>
  <si>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</si>
  <si>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</si>
  <si>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</si>
  <si>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</si>
  <si>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</si>
  <si>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</si>
  <si>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</si>
  <si>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</si>
  <si>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</si>
  <si>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</si>
  <si>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</si>
  <si>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</si>
  <si>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</si>
  <si>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</si>
  <si>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</si>
  <si>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</si>
  <si>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</si>
  <si>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</si>
  <si>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</si>
  <si>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</si>
  <si>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</si>
  <si>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</si>
  <si>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</si>
  <si>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</si>
  <si>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</si>
  <si>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</si>
  <si>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</si>
  <si>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</si>
  <si>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</si>
  <si>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</si>
  <si>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</si>
  <si>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</si>
  <si>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</si>
  <si>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</si>
  <si>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</si>
  <si>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</si>
  <si>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</si>
  <si>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</si>
  <si>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</si>
  <si>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</si>
  <si>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</si>
  <si>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</si>
  <si>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</si>
  <si>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</si>
  <si>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</si>
  <si>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</si>
  <si>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</si>
  <si>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</si>
  <si>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</si>
  <si>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</si>
  <si>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</si>
  <si>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</si>
  <si>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</si>
  <si>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</si>
  <si>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</si>
  <si>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</si>
  <si>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</si>
  <si>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</si>
  <si>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</si>
  <si>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</si>
  <si>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</si>
  <si>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</si>
  <si>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</si>
  <si>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</si>
  <si>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</si>
  <si>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</si>
  <si>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</si>
  <si>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</si>
  <si>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</si>
  <si>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</si>
  <si>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</si>
  <si>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</si>
  <si>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</si>
  <si>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</si>
  <si>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</si>
  <si>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</si>
  <si>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</si>
  <si>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</si>
  <si>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</si>
  <si>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</si>
  <si>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</si>
  <si>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</si>
  <si>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</si>
  <si>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</si>
  <si>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</si>
  <si>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</si>
  <si>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</si>
  <si>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</si>
  <si>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</si>
  <si>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</si>
  <si>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</si>
  <si>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</si>
  <si>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</si>
  <si>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</si>
  <si>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</si>
  <si>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</si>
  <si>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</si>
  <si>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</si>
  <si>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</si>
  <si>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</si>
  <si>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</si>
  <si>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</si>
  <si>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</si>
  <si>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</si>
  <si>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</si>
  <si>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</si>
  <si>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</si>
  <si>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</si>
  <si>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</si>
  <si>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</si>
  <si>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</si>
  <si>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</si>
  <si>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</si>
  <si>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</si>
  <si>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</si>
  <si>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</si>
  <si>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</si>
  <si>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</si>
  <si>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</si>
  <si>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</si>
  <si>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</si>
  <si>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</si>
  <si>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</si>
  <si>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</si>
  <si>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</si>
  <si>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</si>
  <si>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</si>
  <si>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</si>
  <si>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</si>
  <si>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</si>
  <si>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</si>
  <si>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</si>
  <si>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</si>
  <si>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</si>
  <si>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</si>
  <si>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</si>
  <si>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</si>
  <si>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</si>
  <si>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</si>
  <si>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</si>
  <si>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</si>
  <si>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</si>
  <si>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</si>
  <si>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</si>
  <si>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</si>
  <si>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</si>
  <si>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</si>
  <si>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</si>
  <si>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</si>
  <si>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</si>
  <si>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</si>
  <si>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</si>
  <si>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</si>
  <si>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</si>
  <si>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</si>
  <si>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</si>
  <si>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</si>
  <si>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</si>
  <si>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</si>
  <si>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</si>
  <si>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</si>
  <si>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</si>
  <si>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</si>
  <si>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</si>
  <si>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</si>
  <si>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</si>
  <si>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</si>
  <si>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</si>
  <si>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</si>
  <si>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</si>
  <si>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</si>
  <si>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</si>
  <si>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</si>
  <si>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</si>
  <si>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</si>
  <si>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</si>
  <si>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</si>
  <si>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</si>
  <si>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</si>
  <si>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</si>
  <si>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</si>
  <si>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</si>
  <si>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</si>
  <si>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</si>
  <si>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</si>
  <si>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</si>
  <si>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</si>
  <si>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</si>
  <si>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</si>
  <si>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</si>
  <si>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</si>
  <si>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</si>
  <si>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</si>
  <si>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</si>
  <si>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</si>
  <si>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</si>
  <si>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</si>
  <si>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</si>
  <si>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</si>
  <si>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</si>
  <si>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</si>
  <si>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</si>
  <si>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</si>
  <si>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</si>
  <si>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</si>
  <si>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</si>
  <si>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</si>
  <si>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</si>
  <si>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</si>
  <si>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</si>
  <si>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</si>
  <si>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</si>
  <si>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</si>
  <si>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</si>
  <si>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</si>
  <si>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</si>
  <si>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</si>
  <si>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</si>
  <si>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</si>
  <si>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</si>
  <si>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</si>
  <si>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</si>
  <si>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</si>
  <si>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</si>
  <si>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</si>
  <si>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</si>
  <si>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</si>
  <si>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</si>
  <si>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</si>
  <si>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</si>
  <si>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</si>
  <si>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</si>
  <si>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</si>
  <si>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</si>
  <si>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</si>
  <si>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</si>
  <si>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</si>
  <si>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</si>
  <si>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</si>
  <si>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</si>
  <si>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</si>
  <si>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</si>
  <si>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</si>
  <si>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</si>
  <si>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</si>
  <si>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</si>
  <si>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</si>
  <si>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</si>
  <si>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</si>
  <si>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</si>
  <si>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</si>
  <si>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</si>
  <si>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</si>
  <si>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</si>
  <si>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</si>
  <si>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</si>
  <si>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</si>
  <si>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</si>
  <si>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</si>
  <si>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</si>
  <si>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</si>
  <si>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</si>
  <si>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</si>
  <si>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</si>
  <si>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</si>
  <si>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</si>
  <si>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</si>
  <si>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</si>
  <si>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</si>
  <si>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</si>
  <si>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</si>
  <si>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</si>
  <si>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</si>
  <si>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</si>
  <si>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</si>
  <si>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</si>
  <si>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</si>
  <si>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</si>
  <si>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</si>
  <si>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</si>
  <si>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</si>
  <si>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</si>
  <si>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</si>
  <si>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</si>
  <si>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</si>
  <si>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</si>
  <si>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</si>
  <si>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</si>
  <si>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</si>
  <si>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</si>
  <si>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</si>
  <si>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</si>
  <si>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</si>
  <si>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</si>
  <si>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</si>
  <si>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</si>
  <si>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</si>
  <si>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</si>
  <si>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</si>
  <si>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</si>
  <si>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</si>
  <si>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</si>
  <si>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</si>
  <si>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</si>
  <si>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</si>
  <si>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</si>
  <si>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</si>
  <si>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</si>
  <si>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</si>
  <si>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</si>
  <si>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</si>
  <si>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</si>
  <si>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</si>
  <si>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</si>
  <si>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</si>
  <si>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</si>
  <si>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</si>
  <si>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</si>
  <si>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</si>
  <si>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</si>
  <si>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</si>
  <si>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</si>
  <si>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</si>
  <si>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</si>
  <si>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</si>
  <si>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</si>
  <si>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</si>
  <si>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</si>
  <si>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</si>
  <si>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</si>
  <si>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</si>
  <si>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</si>
  <si>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</si>
  <si>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</si>
  <si>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</si>
  <si>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</si>
  <si>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</si>
  <si>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</si>
  <si>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</si>
  <si>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</si>
  <si>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</si>
  <si>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</si>
  <si>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</si>
  <si>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</si>
  <si>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</si>
  <si>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</si>
  <si>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</si>
  <si>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</si>
  <si>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</si>
  <si>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</si>
  <si>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</si>
  <si>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</si>
  <si>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</si>
  <si>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</si>
  <si>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</si>
  <si>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</si>
  <si>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</si>
  <si>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</si>
  <si>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</si>
  <si>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</si>
  <si>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</si>
  <si>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</si>
  <si>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</si>
  <si>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</si>
  <si>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</si>
  <si>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</si>
  <si>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</si>
  <si>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</si>
  <si>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</si>
  <si>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</si>
  <si>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</si>
  <si>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</si>
  <si>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</si>
  <si>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</si>
  <si>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</si>
  <si>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</si>
  <si>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</si>
  <si>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</si>
  <si>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</si>
  <si>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</si>
  <si>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</si>
  <si>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</si>
  <si>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</si>
  <si>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</si>
  <si>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</si>
  <si>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</si>
  <si>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</si>
  <si>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</si>
  <si>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</si>
  <si>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</si>
  <si>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</si>
  <si>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</si>
  <si>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</si>
  <si>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</si>
  <si>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</si>
  <si>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</si>
  <si>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</si>
  <si>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</si>
  <si>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</si>
  <si>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</si>
  <si>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</si>
  <si>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</si>
  <si>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</si>
  <si>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</si>
  <si>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</si>
  <si>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</si>
  <si>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</si>
  <si>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</si>
  <si>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</si>
  <si>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</si>
  <si>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</si>
  <si>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</si>
  <si>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</si>
  <si>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</si>
  <si>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</si>
  <si>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</si>
  <si>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</si>
  <si>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</si>
  <si>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</si>
  <si>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</si>
  <si>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</si>
  <si>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</si>
  <si>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</si>
  <si>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</si>
  <si>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</si>
  <si>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</si>
  <si>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</si>
  <si>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</si>
  <si>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</si>
  <si>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</si>
  <si>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</si>
  <si>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</si>
  <si>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</si>
  <si>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</si>
  <si>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</si>
  <si>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</si>
  <si>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</si>
  <si>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</si>
  <si>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</si>
  <si>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</si>
  <si>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</si>
  <si>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</si>
  <si>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</si>
  <si>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</si>
  <si>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</si>
  <si>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</si>
  <si>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</si>
  <si>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</si>
  <si>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</si>
  <si>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</si>
  <si>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</si>
  <si>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</si>
  <si>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</si>
  <si>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</si>
  <si>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</si>
  <si>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</si>
  <si>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</si>
  <si>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</si>
  <si>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</si>
  <si>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</si>
  <si>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</si>
  <si>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</si>
  <si>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</si>
  <si>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</si>
  <si>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</si>
  <si>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</si>
  <si>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</si>
  <si>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</si>
  <si>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</si>
  <si>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</si>
  <si>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</si>
  <si>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</si>
  <si>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</si>
  <si>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</si>
  <si>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</si>
  <si>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</si>
  <si>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</si>
  <si>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</si>
  <si>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</si>
  <si>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</si>
  <si>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</si>
  <si>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</si>
  <si>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</si>
  <si>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</si>
  <si>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</si>
  <si>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</si>
  <si>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</si>
  <si>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</si>
  <si>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</si>
  <si>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</si>
  <si>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</si>
  <si>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</si>
  <si>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</si>
  <si>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</si>
  <si>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</si>
  <si>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</si>
  <si>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</si>
  <si>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</si>
  <si>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</si>
  <si>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</si>
  <si>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</si>
  <si>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</si>
  <si>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</si>
  <si>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</si>
  <si>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</si>
  <si>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</si>
  <si>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</si>
  <si>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</si>
  <si>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</si>
  <si>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</si>
  <si>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</si>
  <si>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</si>
  <si>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</si>
  <si>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</si>
  <si>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</si>
  <si>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</si>
  <si>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</si>
  <si>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</si>
  <si>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</si>
  <si>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</si>
  <si>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</si>
  <si>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</si>
  <si>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</si>
  <si>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</si>
  <si>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</si>
  <si>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</si>
  <si>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</si>
  <si>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</si>
  <si>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</si>
  <si>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</si>
  <si>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</si>
  <si>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</si>
  <si>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</si>
  <si>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</si>
  <si>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</si>
  <si>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</si>
  <si>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</si>
  <si>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</si>
  <si>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</si>
  <si>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</si>
  <si>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</si>
  <si>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</si>
  <si>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</si>
  <si>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</si>
  <si>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</si>
  <si>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</si>
  <si>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</si>
  <si>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</si>
  <si>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</si>
  <si>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</si>
  <si>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</si>
  <si>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</si>
  <si>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</si>
  <si>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</si>
  <si>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</si>
  <si>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</si>
  <si>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</si>
  <si>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</si>
  <si>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</si>
  <si>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</si>
  <si>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</si>
  <si>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</si>
  <si>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</si>
  <si>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</si>
  <si>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</si>
  <si>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</si>
  <si>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</si>
  <si>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</si>
  <si>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</si>
  <si>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</si>
  <si>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</si>
  <si>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</si>
  <si>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</si>
  <si>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</si>
  <si>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</si>
  <si>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</si>
  <si>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</si>
  <si>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</si>
  <si>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</si>
  <si>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</si>
  <si>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</si>
  <si>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</si>
  <si>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</si>
  <si>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</si>
  <si>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</si>
  <si>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</si>
  <si>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</si>
  <si>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</si>
  <si>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</si>
  <si>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</si>
  <si>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</si>
  <si>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</si>
  <si>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</si>
  <si>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</si>
  <si>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</si>
  <si>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</si>
  <si>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</si>
  <si>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</si>
  <si>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</si>
  <si>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</si>
  <si>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</si>
  <si>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</si>
  <si>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</si>
  <si>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</si>
  <si>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</si>
  <si>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</si>
  <si>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</si>
  <si>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</si>
  <si>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</si>
  <si>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</si>
  <si>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</si>
  <si>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</si>
  <si>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</si>
  <si>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</si>
  <si>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</si>
  <si>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</si>
  <si>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</si>
  <si>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</si>
  <si>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</si>
  <si>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</si>
  <si>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</si>
  <si>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</si>
  <si>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</si>
  <si>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</si>
  <si>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</si>
  <si>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</si>
  <si>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</si>
  <si>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</si>
  <si>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</si>
  <si>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</si>
  <si>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</si>
  <si>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</si>
  <si>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</si>
  <si>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</si>
  <si>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</si>
  <si>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</si>
  <si>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</si>
  <si>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</si>
  <si>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</si>
  <si>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</si>
  <si>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</si>
  <si>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</si>
  <si>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</si>
  <si>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</si>
  <si>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</si>
  <si>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</si>
  <si>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</si>
  <si>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</si>
  <si>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</si>
  <si>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</si>
  <si>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</si>
  <si>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</si>
  <si>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</si>
  <si>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</si>
  <si>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</si>
  <si>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</si>
  <si>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</si>
  <si>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</si>
  <si>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</si>
  <si>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</si>
  <si>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</si>
  <si>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</si>
  <si>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</si>
  <si>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</si>
  <si>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</si>
  <si>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</si>
  <si>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</si>
  <si>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</si>
  <si>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</si>
  <si>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</si>
  <si>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</si>
  <si>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</si>
  <si>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</si>
  <si>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</si>
  <si>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</si>
  <si>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</si>
  <si>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</si>
  <si>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</si>
  <si>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</si>
  <si>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</si>
  <si>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</si>
  <si>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</si>
  <si>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</si>
  <si>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</si>
  <si>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</si>
  <si>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</si>
  <si>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</si>
  <si>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</si>
  <si>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</si>
  <si>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</si>
  <si>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</si>
  <si>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</si>
  <si>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</si>
  <si>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</si>
  <si>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</si>
  <si>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</si>
  <si>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</si>
  <si>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</si>
  <si>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</si>
  <si>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</si>
  <si>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</si>
  <si>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</si>
  <si>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</si>
  <si>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</si>
  <si>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</si>
  <si>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</si>
  <si>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</si>
  <si>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</si>
  <si>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</si>
  <si>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</si>
  <si>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</si>
  <si>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</si>
  <si>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</si>
  <si>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</si>
  <si>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</si>
  <si>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</si>
  <si>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</si>
  <si>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</si>
  <si>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</si>
  <si>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</si>
  <si>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</si>
  <si>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</si>
  <si>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</si>
  <si>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</si>
  <si>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</si>
  <si>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</si>
  <si>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</si>
  <si>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</si>
  <si>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</si>
  <si>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</si>
  <si>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</si>
  <si>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</si>
  <si>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</si>
  <si>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</si>
  <si>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</si>
  <si>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</si>
  <si>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</si>
  <si>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</si>
  <si>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</si>
  <si>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</si>
  <si>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</si>
  <si>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</si>
  <si>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</si>
  <si>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</si>
  <si>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</si>
  <si>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</si>
  <si>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</si>
  <si>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</si>
  <si>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</si>
  <si>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</si>
  <si>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</si>
  <si>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</si>
  <si>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</si>
  <si>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</si>
  <si>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</si>
  <si>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</si>
  <si>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</si>
  <si>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</si>
  <si>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</si>
  <si>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</si>
  <si>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</si>
  <si>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</si>
  <si>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</si>
  <si>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</si>
  <si>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</si>
  <si>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</si>
  <si>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</si>
  <si>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</si>
  <si>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</si>
  <si>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</si>
  <si>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</si>
  <si>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</si>
  <si>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</si>
  <si>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</si>
  <si>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</si>
  <si>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</si>
  <si>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</si>
  <si>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</si>
  <si>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</si>
  <si>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</si>
  <si>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</si>
  <si>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</si>
  <si>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</si>
  <si>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</si>
  <si>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</si>
  <si>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</si>
  <si>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</si>
  <si>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</si>
  <si>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</si>
  <si>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</si>
  <si>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</si>
  <si>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</si>
  <si>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</si>
  <si>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</si>
  <si>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</si>
  <si>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</si>
  <si>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</si>
  <si>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</si>
  <si>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</si>
  <si>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</si>
  <si>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</si>
  <si>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</si>
  <si>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</si>
  <si>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</si>
  <si>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</si>
  <si>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</si>
  <si>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</si>
  <si>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</si>
  <si>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</si>
  <si>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</si>
  <si>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</si>
  <si>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</si>
  <si>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</si>
  <si>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</si>
  <si>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</si>
  <si>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</si>
  <si>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</si>
  <si>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</si>
  <si>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</si>
  <si>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</si>
  <si>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</si>
  <si>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</si>
  <si>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</si>
  <si>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</si>
  <si>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</si>
  <si>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</si>
  <si>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</si>
  <si>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</si>
  <si>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</si>
  <si>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</si>
  <si>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</si>
  <si>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</si>
  <si>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</si>
  <si>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</si>
  <si>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</si>
  <si>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</si>
  <si>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</si>
  <si>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</si>
  <si>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</si>
  <si>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</si>
  <si>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</si>
  <si>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</si>
  <si>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</si>
  <si>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</si>
  <si>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</si>
  <si>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</si>
  <si>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</si>
  <si>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</si>
  <si>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</si>
  <si>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</si>
  <si>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</si>
  <si>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</si>
  <si>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</si>
  <si>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</si>
  <si>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</si>
  <si>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</si>
  <si>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</si>
  <si>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</si>
  <si>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</si>
  <si>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</si>
  <si>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</si>
  <si>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</si>
  <si>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</si>
  <si>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</si>
  <si>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</si>
  <si>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</si>
  <si>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</si>
  <si>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</si>
  <si>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</si>
  <si>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</si>
  <si>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</si>
  <si>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</si>
  <si>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</si>
  <si>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</si>
  <si>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</si>
  <si>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</si>
  <si>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</si>
  <si>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</si>
  <si>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</si>
  <si>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</si>
  <si>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</si>
  <si>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</si>
  <si>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</si>
  <si>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</si>
  <si>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</si>
  <si>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</si>
  <si>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</si>
  <si>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</si>
  <si>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</si>
  <si>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</si>
  <si>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</si>
  <si>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</si>
  <si>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</si>
  <si>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</si>
  <si>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</si>
  <si>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</si>
  <si>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</si>
  <si>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</si>
  <si>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</si>
  <si>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</si>
  <si>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</si>
  <si>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</si>
  <si>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</si>
  <si>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</si>
  <si>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</si>
  <si>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</si>
  <si>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</si>
  <si>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</si>
  <si>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</si>
  <si>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</si>
  <si>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</si>
  <si>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</si>
  <si>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</si>
  <si>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</si>
  <si>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</si>
  <si>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</si>
  <si>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</si>
  <si>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</si>
  <si>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</si>
  <si>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</si>
  <si>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</si>
  <si>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</si>
  <si>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</si>
  <si>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</si>
  <si>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</si>
  <si>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</si>
  <si>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</si>
  <si>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</si>
  <si>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</si>
  <si>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</si>
  <si>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</si>
  <si>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</si>
  <si>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</si>
  <si>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</si>
  <si>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</si>
  <si>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</si>
  <si>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</si>
  <si>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</si>
  <si>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</si>
  <si>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</si>
  <si>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</si>
  <si>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</si>
  <si>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</si>
  <si>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</si>
  <si>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</si>
  <si>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</si>
  <si>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</si>
  <si>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</si>
  <si>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</si>
  <si>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</si>
  <si>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</si>
  <si>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</si>
  <si>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</si>
  <si>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</si>
  <si>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</si>
  <si>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</si>
  <si>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</si>
  <si>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</si>
  <si>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</si>
  <si>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</si>
  <si>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</si>
  <si>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</si>
  <si>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</si>
  <si>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</si>
  <si>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</si>
  <si>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</si>
  <si>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</si>
  <si>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</si>
  <si>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</si>
  <si>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</si>
  <si>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</si>
  <si>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</si>
  <si>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</si>
  <si>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</si>
  <si>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</si>
  <si>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</si>
  <si>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</si>
  <si>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</si>
  <si>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</si>
  <si>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</si>
  <si>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</si>
  <si>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</si>
  <si>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</si>
  <si>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</si>
  <si>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</si>
  <si>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</si>
  <si>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</si>
  <si>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</si>
  <si>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</si>
  <si>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</si>
  <si>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</si>
  <si>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</si>
  <si>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</si>
  <si>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</si>
  <si>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</si>
  <si>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</si>
  <si>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</si>
  <si>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</si>
  <si>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</si>
  <si>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</si>
  <si>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</si>
  <si>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</si>
  <si>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</si>
  <si>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</si>
  <si>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</si>
  <si>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</si>
  <si>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</si>
  <si>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</si>
  <si>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</si>
  <si>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</si>
  <si>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</si>
  <si>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</si>
  <si>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</si>
  <si>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</si>
  <si>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</si>
  <si>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</si>
  <si>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</si>
  <si>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</si>
  <si>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</si>
  <si>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</si>
  <si>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</si>
  <si>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</si>
  <si>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</si>
  <si>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</si>
  <si>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</si>
  <si>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</si>
  <si>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</si>
  <si>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</si>
  <si>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</si>
  <si>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</si>
  <si>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</si>
  <si>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</si>
  <si>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</si>
  <si>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</si>
  <si>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</si>
  <si>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</si>
  <si>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</si>
  <si>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</si>
  <si>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</si>
  <si>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</si>
  <si>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</si>
  <si>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</si>
  <si>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</si>
  <si>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</si>
  <si>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</si>
  <si>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</si>
  <si>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</si>
  <si>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</si>
  <si>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</si>
  <si>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</si>
  <si>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</si>
  <si>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</si>
  <si>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</si>
  <si>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</si>
  <si>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</si>
  <si>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</si>
  <si>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</si>
  <si>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</si>
  <si>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</si>
  <si>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</si>
  <si>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</si>
  <si>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</si>
  <si>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</si>
  <si>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</si>
  <si>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</si>
  <si>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</si>
  <si>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</si>
  <si>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</si>
  <si>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</si>
  <si>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</si>
  <si>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</si>
  <si>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</si>
  <si>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</si>
  <si>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</si>
  <si>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</si>
  <si>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</si>
  <si>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</si>
  <si>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</si>
  <si>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</si>
  <si>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</si>
  <si>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</si>
  <si>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</si>
  <si>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</si>
  <si>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</si>
  <si>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</si>
  <si>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</si>
  <si>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</si>
  <si>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</si>
  <si>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</si>
  <si>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</si>
  <si>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</si>
  <si>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</si>
  <si>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</si>
  <si>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</si>
  <si>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</si>
  <si>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</si>
  <si>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</si>
  <si>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</si>
  <si>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</si>
  <si>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</si>
  <si>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</si>
  <si>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</si>
  <si>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</si>
  <si>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</si>
  <si>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</si>
  <si>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</si>
  <si>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</si>
  <si>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</si>
  <si>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</si>
  <si>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</si>
  <si>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</si>
  <si>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</si>
  <si>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</si>
  <si>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</si>
  <si>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</si>
  <si>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</si>
  <si>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</si>
  <si>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</si>
  <si>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</si>
  <si>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</si>
  <si>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</si>
  <si>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</si>
  <si>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</si>
  <si>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</si>
  <si>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</si>
  <si>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</si>
  <si>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</si>
  <si>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</si>
  <si>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</si>
  <si>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</si>
  <si>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</si>
  <si>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</si>
  <si>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</si>
  <si>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</si>
  <si>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</si>
  <si>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</si>
  <si>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</si>
  <si>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</si>
  <si>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</si>
  <si>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</si>
  <si>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</si>
  <si>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</si>
  <si>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</si>
  <si>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</si>
  <si>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</si>
  <si>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</si>
  <si>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</si>
  <si>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</si>
  <si>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</si>
  <si>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</si>
  <si>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</si>
  <si>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</si>
  <si>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</si>
  <si>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</si>
  <si>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</si>
  <si>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</si>
  <si>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</si>
  <si>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</si>
  <si>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</si>
  <si>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</si>
  <si>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</si>
  <si>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</si>
  <si>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</si>
  <si>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</si>
  <si>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</si>
  <si>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</si>
  <si>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</si>
  <si>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</si>
  <si>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</si>
  <si>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</si>
  <si>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</si>
  <si>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</si>
  <si>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</si>
  <si>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</si>
  <si>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</si>
  <si>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</si>
  <si>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</si>
  <si>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</si>
  <si>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</si>
  <si>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</si>
  <si>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</si>
  <si>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</si>
  <si>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</si>
  <si>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</si>
  <si>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</si>
  <si>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</si>
  <si>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</si>
  <si>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</si>
  <si>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</si>
  <si>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</si>
  <si>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</si>
  <si>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</si>
  <si>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</si>
  <si>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</si>
  <si>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</si>
  <si>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</si>
  <si>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</si>
  <si>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</si>
  <si>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</si>
  <si>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</si>
  <si>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</si>
  <si>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</si>
  <si>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</si>
  <si>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</si>
  <si>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</si>
  <si>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</si>
  <si>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</si>
  <si>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</si>
  <si>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</si>
  <si>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</si>
  <si>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</si>
  <si>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</si>
  <si>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</si>
  <si>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</si>
  <si>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</si>
  <si>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</si>
  <si>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</si>
  <si>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</si>
  <si>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</si>
  <si>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</si>
  <si>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</si>
  <si>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</si>
  <si>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</si>
  <si>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</si>
  <si>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</si>
  <si>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</si>
  <si>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</si>
  <si>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</si>
  <si>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</si>
  <si>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</si>
  <si>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</si>
  <si>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</si>
  <si>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</si>
  <si>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</si>
  <si>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</si>
  <si>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</si>
  <si>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</si>
  <si>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</si>
  <si>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</si>
  <si>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</si>
  <si>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</si>
  <si>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</si>
  <si>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</si>
  <si>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</si>
  <si>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</si>
  <si>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</si>
  <si>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</si>
  <si>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</si>
  <si>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</si>
  <si>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</si>
  <si>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</si>
  <si>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</si>
  <si>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</si>
  <si>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</si>
  <si>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</si>
  <si>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</si>
  <si>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</si>
  <si>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</si>
  <si>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</si>
  <si>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</si>
  <si>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</si>
  <si>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</si>
  <si>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</si>
  <si>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</si>
  <si>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</si>
  <si>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</si>
  <si>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</si>
  <si>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</si>
  <si>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</si>
  <si>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</si>
  <si>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</si>
  <si>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</si>
  <si>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</si>
  <si>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</si>
  <si>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</si>
  <si>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</si>
  <si>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</si>
  <si>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</si>
  <si>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</si>
  <si>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</si>
  <si>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</si>
  <si>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</si>
  <si>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</si>
  <si>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</si>
  <si>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</si>
  <si>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</si>
  <si>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</si>
  <si>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</si>
  <si>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</si>
  <si>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</si>
  <si>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</si>
  <si>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</si>
  <si>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</si>
  <si>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</si>
  <si>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</si>
  <si>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</si>
  <si>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</si>
  <si>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</si>
  <si>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</si>
  <si>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</si>
  <si>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</si>
  <si>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</si>
  <si>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</si>
  <si>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</si>
  <si>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</si>
  <si>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</si>
  <si>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</si>
  <si>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</si>
  <si>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</si>
  <si>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</si>
  <si>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</si>
  <si>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</si>
  <si>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</si>
  <si>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</si>
  <si>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</si>
  <si>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</si>
  <si>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</si>
  <si>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</si>
  <si>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</si>
  <si>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</si>
  <si>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</si>
  <si>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</si>
  <si>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</si>
  <si>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</si>
  <si>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</si>
  <si>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</si>
  <si>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</si>
  <si>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</si>
  <si>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</si>
  <si>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</si>
  <si>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</si>
  <si>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</si>
  <si>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</si>
  <si>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</si>
  <si>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</si>
  <si>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</si>
  <si>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</si>
  <si>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</si>
  <si>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</si>
  <si>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</si>
  <si>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</si>
  <si>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</si>
  <si>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</si>
  <si>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</si>
  <si>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</si>
  <si>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</si>
  <si>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</si>
  <si>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</si>
  <si>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</si>
  <si>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</si>
  <si>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</si>
  <si>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</si>
  <si>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</si>
  <si>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</si>
  <si>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</si>
  <si>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</si>
  <si>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</si>
  <si>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</si>
  <si>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</si>
  <si>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</si>
  <si>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</si>
  <si>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</si>
  <si>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</si>
  <si>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</si>
  <si>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</si>
  <si>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</si>
  <si>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</si>
  <si>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</si>
  <si>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</si>
  <si>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</si>
  <si>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</si>
  <si>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</si>
  <si>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</si>
  <si>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</si>
  <si>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</si>
  <si>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</si>
  <si>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</si>
  <si>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</si>
  <si>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</si>
  <si>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</si>
  <si>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</si>
  <si>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</si>
  <si>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</si>
  <si>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</si>
  <si>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</si>
  <si>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</si>
  <si>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</si>
  <si>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</si>
  <si>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</si>
  <si>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</si>
  <si>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</si>
  <si>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</si>
  <si>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</si>
  <si>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</si>
  <si>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</si>
  <si>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</si>
  <si>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</si>
  <si>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</si>
  <si>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</si>
  <si>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</si>
  <si>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</si>
  <si>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</si>
  <si>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</si>
  <si>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</si>
  <si>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</si>
  <si>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</si>
  <si>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</si>
  <si>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</si>
  <si>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</si>
  <si>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</si>
  <si>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</si>
  <si>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</si>
  <si>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</si>
  <si>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</si>
  <si>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</si>
  <si>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</si>
  <si>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</si>
  <si>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</si>
  <si>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</si>
  <si>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</si>
  <si>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</si>
  <si>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</si>
  <si>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</si>
  <si>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</si>
  <si>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</si>
  <si>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</si>
  <si>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</si>
  <si>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</si>
  <si>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</si>
  <si>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</si>
  <si>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</si>
  <si>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</si>
  <si>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</si>
  <si>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</si>
  <si>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</si>
  <si>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</si>
  <si>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</si>
  <si>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</si>
  <si>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</si>
  <si>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</si>
  <si>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</si>
  <si>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</si>
  <si>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</si>
  <si>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</si>
  <si>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</si>
  <si>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</si>
  <si>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</si>
  <si>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</si>
  <si>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</si>
  <si>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</si>
  <si>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</si>
  <si>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</si>
  <si>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</si>
  <si>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</si>
  <si>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</si>
  <si>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</si>
  <si>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</si>
  <si>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</si>
  <si>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</si>
  <si>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</si>
  <si>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</si>
  <si>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</si>
  <si>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</si>
  <si>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</si>
  <si>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</si>
  <si>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</si>
  <si>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</si>
  <si>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</si>
  <si>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</si>
  <si>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</si>
  <si>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</si>
  <si>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</si>
  <si>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</si>
  <si>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</si>
  <si>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</si>
  <si>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</si>
  <si>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</si>
  <si>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</si>
  <si>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</si>
  <si>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</si>
  <si>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</si>
  <si>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</si>
  <si>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</si>
  <si>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</si>
  <si>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</si>
  <si>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</si>
  <si>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</si>
  <si>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</si>
  <si>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</si>
  <si>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</si>
  <si>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</si>
  <si>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</si>
  <si>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</si>
  <si>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</si>
  <si>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</si>
  <si>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</si>
  <si>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</si>
  <si>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</si>
  <si>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</si>
  <si>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</si>
  <si>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</si>
  <si>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</si>
  <si>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</si>
  <si>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</si>
  <si>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</si>
  <si>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</si>
  <si>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</si>
  <si>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</si>
  <si>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</si>
  <si>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</si>
  <si>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</si>
  <si>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</si>
  <si>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</si>
  <si>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</si>
  <si>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</si>
  <si>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</si>
  <si>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</si>
  <si>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</si>
  <si>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</si>
  <si>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</si>
  <si>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</si>
  <si>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</si>
  <si>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</si>
  <si>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</si>
  <si>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</si>
  <si>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</si>
  <si>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</si>
  <si>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</si>
  <si>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</si>
  <si>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</si>
  <si>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</si>
  <si>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</si>
  <si>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</si>
  <si>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</si>
  <si>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</si>
  <si>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</si>
  <si>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</si>
  <si>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</si>
  <si>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</si>
  <si>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</si>
  <si>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</si>
  <si>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</si>
  <si>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</si>
  <si>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</si>
  <si>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</si>
  <si>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</si>
  <si>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</si>
  <si>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</si>
  <si>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</si>
  <si>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</si>
  <si>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</si>
  <si>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</si>
  <si>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</si>
  <si>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</si>
  <si>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</si>
  <si>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</si>
  <si>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</si>
  <si>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</si>
  <si>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</si>
  <si>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</si>
  <si>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</si>
  <si>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</si>
  <si>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</si>
  <si>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</si>
  <si>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</si>
  <si>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</si>
  <si>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</si>
  <si>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</si>
  <si>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</si>
  <si>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</si>
  <si>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</si>
  <si>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</si>
  <si>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</si>
  <si>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</si>
  <si>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</si>
  <si>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</si>
  <si>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</si>
  <si>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</si>
  <si>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</si>
  <si>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</si>
  <si>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</si>
  <si>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</si>
  <si>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</si>
  <si>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</si>
  <si>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</si>
  <si>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</si>
  <si>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</si>
  <si>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</si>
  <si>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</si>
  <si>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</si>
  <si>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</si>
  <si>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</si>
  <si>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</si>
  <si>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</si>
  <si>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</si>
  <si>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</si>
  <si>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</si>
  <si>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</si>
  <si>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</si>
  <si>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</si>
  <si>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</si>
  <si>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</si>
  <si>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</si>
  <si>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</si>
  <si>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</si>
  <si>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</si>
  <si>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</si>
  <si>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</si>
  <si>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</si>
  <si>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</si>
  <si>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</si>
  <si>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</si>
  <si>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</si>
  <si>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</si>
  <si>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</si>
  <si>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</si>
  <si>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</si>
  <si>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</si>
  <si>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</si>
  <si>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</si>
  <si>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</si>
  <si>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</si>
  <si>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</si>
  <si>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</si>
  <si>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</si>
  <si>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</si>
  <si>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</si>
  <si>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</si>
  <si>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</si>
  <si>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</si>
  <si>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</si>
  <si>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</si>
  <si>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</si>
  <si>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</si>
  <si>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</si>
  <si>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</si>
  <si>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</si>
  <si>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</si>
  <si>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</si>
  <si>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</si>
  <si>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</si>
  <si>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</si>
  <si>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</si>
  <si>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</si>
  <si>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</si>
  <si>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</si>
  <si>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</si>
  <si>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</si>
  <si>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</si>
  <si>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</si>
  <si>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</si>
  <si>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</si>
  <si>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</si>
  <si>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</si>
  <si>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</si>
  <si>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</si>
  <si>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</si>
  <si>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</si>
  <si>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</si>
  <si>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</si>
  <si>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</si>
  <si>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</si>
  <si>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</si>
  <si>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</si>
  <si>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</si>
  <si>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</si>
  <si>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</si>
  <si>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</si>
  <si>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</si>
  <si>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</si>
  <si>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</si>
  <si>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</si>
  <si>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</si>
  <si>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</si>
  <si>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</si>
  <si>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</si>
  <si>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</si>
  <si>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</si>
  <si>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</si>
  <si>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</si>
  <si>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</si>
  <si>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</si>
  <si>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</si>
  <si>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</si>
  <si>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</si>
  <si>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</si>
  <si>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</si>
  <si>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</si>
  <si>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</si>
  <si>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</si>
  <si>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</si>
  <si>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</si>
  <si>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</si>
  <si>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</si>
  <si>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</si>
  <si>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</si>
  <si>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</si>
  <si>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</si>
  <si>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</si>
  <si>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</si>
  <si>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</si>
  <si>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</si>
  <si>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</si>
  <si>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</si>
  <si>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</si>
  <si>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</si>
  <si>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</si>
  <si>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</si>
  <si>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</si>
  <si>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</si>
  <si>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</si>
  <si>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</si>
  <si>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</si>
  <si>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</si>
  <si>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</si>
  <si>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</si>
  <si>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</si>
  <si>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</si>
  <si>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</si>
  <si>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</si>
  <si>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</si>
  <si>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</si>
  <si>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</si>
  <si>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</si>
  <si>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</si>
  <si>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</si>
  <si>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</si>
  <si>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</si>
  <si>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</si>
  <si>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</si>
  <si>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</si>
  <si>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</si>
  <si>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</si>
  <si>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</si>
  <si>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</si>
  <si>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</si>
  <si>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</si>
  <si>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</si>
  <si>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</si>
  <si>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</si>
  <si>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</si>
  <si>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</si>
  <si>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</si>
  <si>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</si>
  <si>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</si>
  <si>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</si>
  <si>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</si>
  <si>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</si>
  <si>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</si>
  <si>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</si>
  <si>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</si>
  <si>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</si>
  <si>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</si>
  <si>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</si>
  <si>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</si>
  <si>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</si>
  <si>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</si>
  <si>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</si>
  <si>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</si>
  <si>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</si>
  <si>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</si>
  <si>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</si>
  <si>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</si>
  <si>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</si>
  <si>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</si>
  <si>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</si>
  <si>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</si>
  <si>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</si>
  <si>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</si>
  <si>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</si>
  <si>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</si>
  <si>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</si>
  <si>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</si>
  <si>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</si>
  <si>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</si>
  <si>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</si>
  <si>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</si>
  <si>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</si>
  <si>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</si>
  <si>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</si>
  <si>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</si>
  <si>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</si>
  <si>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</si>
  <si>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</si>
  <si>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</si>
  <si>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</si>
  <si>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</si>
  <si>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</si>
  <si>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</si>
  <si>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</si>
  <si>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</si>
  <si>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</si>
  <si>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</si>
  <si>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</si>
  <si>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</si>
  <si>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</si>
  <si>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</si>
  <si>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</si>
  <si>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</si>
  <si>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</si>
  <si>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</si>
  <si>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</si>
  <si>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</si>
  <si>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</si>
  <si>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</si>
  <si>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</si>
  <si>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</si>
  <si>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</si>
  <si>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</si>
  <si>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</si>
  <si>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</si>
  <si>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</si>
  <si>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</si>
  <si>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</si>
  <si>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</si>
  <si>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</si>
  <si>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</si>
  <si>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</si>
  <si>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</si>
  <si>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</si>
  <si>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</si>
  <si>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</si>
  <si>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</si>
  <si>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</si>
  <si>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</si>
  <si>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</si>
  <si>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</si>
  <si>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</si>
  <si>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</si>
  <si>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</si>
  <si>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</si>
  <si>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</si>
  <si>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</si>
  <si>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</si>
  <si>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</si>
  <si>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</si>
  <si>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</si>
  <si>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</si>
  <si>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</si>
  <si>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</si>
  <si>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</si>
  <si>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</si>
  <si>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</si>
  <si>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</si>
  <si>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</si>
  <si>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</si>
  <si>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</si>
  <si>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</si>
  <si>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</si>
  <si>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</si>
  <si>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</si>
  <si>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</si>
  <si>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</si>
  <si>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</si>
  <si>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</si>
  <si>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</si>
  <si>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</si>
  <si>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</si>
  <si>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</si>
  <si>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</si>
  <si>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</si>
  <si>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</si>
  <si>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</si>
  <si>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</si>
  <si>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</si>
  <si>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</si>
  <si>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</si>
  <si>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</si>
  <si>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</si>
  <si>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</si>
  <si>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</si>
  <si>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</si>
  <si>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</si>
  <si>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</si>
  <si>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</si>
  <si>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</si>
  <si>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</si>
  <si>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</si>
  <si>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</si>
  <si>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</si>
  <si>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</si>
  <si>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</si>
  <si>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</si>
  <si>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</si>
  <si>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</si>
  <si>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</si>
  <si>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</si>
  <si>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</si>
  <si>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</si>
  <si>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</si>
  <si>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</si>
  <si>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</si>
  <si>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</si>
  <si>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</si>
  <si>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</si>
  <si>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</si>
  <si>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</si>
  <si>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</si>
  <si>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</si>
  <si>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</si>
  <si>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</si>
  <si>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</si>
  <si>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</si>
  <si>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</si>
  <si>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</si>
  <si>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</si>
  <si>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</si>
  <si>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</si>
  <si>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</si>
  <si>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</si>
  <si>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</si>
  <si>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</si>
  <si>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</si>
  <si>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</si>
  <si>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</si>
  <si>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</si>
  <si>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</si>
  <si>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</si>
  <si>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</si>
  <si>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</si>
  <si>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</si>
  <si>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</si>
  <si>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</si>
  <si>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</si>
  <si>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</si>
  <si>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</si>
  <si>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</si>
  <si>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</si>
  <si>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</si>
  <si>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</si>
  <si>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</si>
  <si>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</si>
  <si>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</si>
  <si>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</si>
  <si>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</si>
  <si>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</si>
  <si>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</si>
  <si>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</si>
  <si>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</si>
  <si>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</si>
  <si>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</si>
  <si>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</si>
  <si>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</si>
  <si>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</si>
  <si>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</si>
  <si>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</si>
  <si>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</si>
  <si>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</si>
  <si>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</si>
  <si>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</si>
  <si>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</si>
  <si>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</si>
  <si>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</si>
  <si>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</si>
  <si>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</si>
  <si>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</si>
  <si>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</si>
  <si>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</si>
  <si>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</si>
  <si>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</si>
  <si>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</si>
  <si>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</si>
  <si>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</si>
  <si>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</si>
  <si>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</si>
  <si>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</si>
  <si>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</si>
  <si>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</si>
  <si>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</si>
  <si>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</si>
  <si>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</si>
  <si>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</si>
  <si>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</si>
  <si>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</si>
  <si>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</si>
  <si>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</si>
  <si>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</si>
  <si>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</si>
  <si>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</si>
  <si>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</si>
  <si>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</si>
  <si>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</si>
  <si>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</si>
  <si>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</si>
  <si>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</si>
  <si>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</si>
  <si>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</si>
  <si>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</si>
  <si>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</si>
  <si>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</si>
  <si>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</si>
  <si>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</si>
  <si>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</si>
  <si>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</si>
  <si>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</si>
  <si>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</si>
  <si>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</si>
  <si>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</si>
  <si>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</si>
  <si>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</si>
  <si>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</si>
  <si>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</si>
  <si>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</si>
  <si>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</si>
  <si>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</si>
  <si>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</si>
  <si>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</si>
  <si>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</si>
  <si>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</si>
  <si>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</si>
  <si>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</si>
  <si>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</si>
  <si>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</si>
  <si>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</si>
  <si>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</si>
  <si>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</si>
  <si>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</si>
  <si>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</si>
  <si>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</si>
  <si>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</si>
  <si>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</si>
  <si>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</si>
  <si>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</si>
  <si>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</si>
  <si>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</si>
  <si>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</si>
  <si>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</si>
  <si>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</si>
  <si>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</si>
  <si>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</si>
  <si>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</si>
  <si>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</si>
  <si>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</si>
  <si>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</si>
  <si>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</si>
  <si>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</si>
  <si>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</si>
  <si>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</si>
  <si>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</si>
  <si>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</si>
  <si>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</si>
  <si>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</si>
  <si>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</si>
  <si>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</si>
  <si>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</si>
  <si>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</si>
  <si>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</si>
  <si>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</si>
  <si>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</si>
  <si>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</si>
  <si>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</si>
  <si>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</si>
  <si>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</si>
  <si>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</si>
  <si>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</si>
  <si>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</si>
  <si>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</si>
  <si>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</si>
  <si>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</si>
  <si>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</si>
  <si>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</si>
  <si>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</si>
  <si>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</si>
  <si>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</si>
  <si>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</si>
  <si>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</si>
  <si>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</si>
  <si>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</si>
  <si>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</si>
  <si>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</si>
  <si>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</si>
  <si>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</si>
  <si>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</si>
  <si>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</si>
  <si>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</si>
  <si>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</si>
  <si>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</si>
  <si>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</si>
  <si>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</si>
  <si>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</si>
  <si>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</si>
  <si>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</si>
  <si>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</si>
  <si>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</si>
  <si>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</si>
  <si>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</si>
  <si>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</si>
  <si>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</si>
  <si>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</si>
  <si>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</si>
  <si>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</si>
  <si>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</si>
  <si>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</si>
  <si>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</si>
  <si>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</si>
  <si>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</si>
  <si>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</si>
  <si>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</si>
  <si>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</si>
  <si>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</si>
  <si>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</si>
  <si>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</si>
  <si>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</si>
  <si>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</si>
  <si>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</si>
  <si>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</si>
  <si>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</si>
  <si>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</si>
  <si>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</si>
  <si>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</si>
  <si>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</si>
  <si>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</si>
  <si>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</si>
  <si>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</si>
  <si>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</si>
  <si>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</si>
  <si>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</si>
  <si>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</si>
  <si>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</si>
  <si>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</si>
  <si>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</si>
  <si>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</si>
  <si>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</si>
  <si>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</si>
  <si>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</si>
  <si>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</si>
  <si>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</si>
  <si>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</si>
  <si>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</si>
  <si>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</si>
  <si>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</si>
  <si>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</si>
  <si>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</si>
  <si>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</si>
  <si>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</si>
  <si>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</si>
  <si>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</si>
  <si>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</si>
  <si>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</si>
  <si>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</si>
  <si>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</si>
  <si>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</si>
  <si>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</si>
  <si>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</si>
  <si>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</si>
  <si>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</si>
  <si>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</si>
  <si>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</si>
  <si>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</si>
  <si>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</si>
  <si>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</si>
  <si>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</si>
  <si>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</si>
  <si>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</si>
  <si>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</si>
  <si>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</si>
  <si>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</si>
  <si>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</si>
  <si>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</si>
  <si>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</si>
  <si>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</si>
  <si>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</si>
  <si>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</si>
  <si>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</si>
  <si>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</si>
  <si>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</si>
  <si>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</si>
  <si>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</si>
  <si>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</si>
  <si>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</si>
  <si>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</si>
  <si>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</si>
  <si>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</si>
  <si>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</si>
  <si>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</si>
  <si>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</si>
  <si>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</si>
  <si>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</si>
  <si>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</si>
  <si>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</si>
  <si>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</si>
  <si>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</si>
  <si>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</si>
  <si>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</si>
  <si>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</si>
  <si>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</si>
  <si>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</si>
  <si>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</si>
  <si>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</si>
  <si>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</si>
  <si>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</si>
  <si>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</si>
  <si>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</si>
  <si>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</si>
  <si>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</si>
  <si>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</si>
  <si>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</si>
  <si>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</si>
  <si>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</si>
  <si>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</si>
  <si>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</si>
  <si>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</si>
  <si>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</si>
  <si>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</si>
  <si>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</si>
  <si>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</si>
  <si>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</si>
  <si>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</si>
  <si>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</si>
  <si>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</si>
  <si>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</si>
  <si>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</si>
  <si>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</si>
  <si>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</si>
  <si>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</si>
  <si>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</si>
  <si>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</si>
  <si>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</si>
  <si>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</si>
  <si>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</si>
  <si>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</si>
  <si>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</si>
  <si>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</si>
  <si>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</si>
  <si>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</si>
  <si>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</si>
  <si>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</si>
  <si>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</si>
  <si>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</si>
  <si>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</si>
  <si>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</si>
  <si>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</si>
  <si>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</si>
  <si>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</si>
  <si>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</si>
  <si>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</si>
  <si>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</si>
  <si>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</si>
  <si>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</si>
  <si>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</si>
  <si>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</si>
  <si>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</si>
  <si>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</si>
  <si>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</si>
  <si>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</si>
  <si>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</si>
  <si>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</si>
  <si>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</si>
  <si>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</si>
  <si>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</si>
  <si>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</si>
  <si>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</si>
  <si>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</si>
  <si>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</si>
  <si>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</si>
  <si>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</si>
  <si>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</si>
  <si>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</si>
  <si>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</si>
  <si>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</si>
  <si>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</si>
  <si>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</si>
  <si>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</si>
  <si>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</si>
  <si>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</si>
  <si>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</si>
  <si>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</si>
  <si>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</si>
  <si>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</si>
  <si>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</si>
  <si>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</si>
  <si>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</si>
  <si>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</si>
  <si>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</si>
  <si>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</si>
  <si>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</si>
  <si>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</si>
  <si>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</si>
  <si>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</si>
  <si>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</si>
  <si>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</si>
  <si>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</si>
  <si>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</si>
  <si>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</si>
  <si>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</si>
  <si>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</si>
  <si>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</si>
  <si>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</si>
  <si>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</si>
  <si>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</si>
  <si>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</si>
  <si>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</si>
  <si>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</si>
  <si>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</si>
  <si>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</si>
  <si>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</si>
  <si>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</si>
  <si>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</si>
  <si>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</si>
  <si>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</si>
  <si>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</si>
  <si>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</si>
  <si>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</si>
  <si>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</si>
  <si>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</si>
  <si>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</si>
  <si>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</si>
  <si>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</si>
  <si>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</si>
  <si>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</si>
  <si>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</si>
  <si>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</si>
  <si>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</si>
  <si>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</si>
  <si>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</si>
  <si>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</si>
  <si>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</si>
  <si>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</si>
  <si>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</si>
  <si>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</si>
  <si>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</si>
  <si>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</si>
  <si>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</si>
  <si>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</si>
  <si>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</si>
  <si>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</si>
  <si>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</si>
  <si>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</si>
  <si>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</si>
  <si>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</si>
  <si>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</si>
  <si>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</si>
  <si>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</si>
  <si>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</si>
  <si>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</si>
  <si>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</si>
  <si>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</si>
  <si>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</si>
  <si>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</si>
  <si>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</si>
  <si>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</si>
  <si>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</si>
  <si>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</si>
  <si>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</si>
  <si>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</si>
  <si>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</si>
  <si>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</si>
  <si>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</si>
  <si>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</si>
  <si>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</si>
  <si>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</si>
  <si>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</si>
  <si>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</si>
  <si>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</si>
  <si>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</si>
  <si>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</si>
  <si>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</si>
  <si>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</si>
  <si>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</si>
  <si>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</si>
  <si>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</si>
  <si>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</si>
  <si>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</si>
  <si>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</si>
  <si>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</si>
  <si>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</si>
  <si>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</si>
  <si>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</si>
  <si>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</si>
  <si>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</si>
  <si>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</si>
  <si>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</si>
  <si>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</si>
  <si>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</si>
  <si>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</si>
  <si>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</si>
  <si>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</si>
  <si>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</si>
  <si>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</si>
  <si>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</si>
  <si>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</si>
  <si>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</si>
  <si>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</si>
  <si>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</si>
  <si>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</si>
  <si>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</si>
  <si>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</si>
  <si>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</si>
  <si>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</si>
  <si>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</si>
  <si>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</si>
  <si>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</si>
  <si>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</si>
  <si>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</si>
  <si>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</si>
  <si>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</si>
  <si>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</si>
  <si>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</si>
  <si>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</si>
  <si>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</si>
  <si>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</si>
  <si>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</si>
  <si>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</si>
  <si>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</si>
  <si>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</si>
  <si>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</si>
  <si>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</si>
  <si>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</si>
  <si>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</si>
  <si>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</si>
  <si>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</si>
  <si>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</si>
  <si>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</si>
  <si>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</si>
  <si>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</si>
  <si>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</si>
  <si>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</si>
  <si>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</si>
  <si>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</si>
  <si>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</si>
  <si>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</si>
  <si>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</si>
  <si>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</si>
  <si>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</si>
  <si>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</si>
  <si>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</si>
  <si>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</si>
  <si>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</si>
  <si>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</si>
  <si>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</si>
  <si>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</si>
  <si>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</si>
  <si>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</si>
  <si>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</si>
  <si>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</si>
  <si>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</si>
  <si>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</si>
  <si>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</si>
  <si>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</si>
  <si>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</si>
  <si>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</si>
  <si>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</si>
  <si>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</si>
  <si>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</si>
  <si>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</si>
  <si>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</si>
  <si>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</si>
  <si>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</si>
  <si>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</si>
  <si>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</si>
  <si>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</si>
  <si>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</si>
  <si>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</si>
  <si>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</si>
  <si>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</si>
  <si>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</si>
  <si>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</si>
  <si>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</si>
  <si>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</si>
  <si>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</si>
  <si>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</si>
  <si>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</si>
  <si>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</si>
  <si>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</si>
  <si>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</si>
  <si>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</si>
  <si>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</si>
  <si>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</si>
  <si>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</si>
  <si>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</si>
  <si>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</si>
  <si>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</si>
  <si>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</si>
  <si>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</si>
  <si>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</si>
  <si>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</si>
  <si>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</si>
  <si>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</si>
  <si>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</si>
  <si>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</si>
  <si>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</si>
  <si>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</si>
  <si>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</si>
  <si>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</si>
  <si>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</si>
  <si>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</si>
  <si>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</si>
  <si>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</si>
  <si>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</si>
  <si>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</si>
  <si>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</si>
  <si>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</si>
  <si>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</si>
  <si>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</si>
  <si>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</si>
  <si>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</si>
  <si>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</si>
  <si>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</si>
  <si>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</si>
  <si>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</si>
  <si>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</si>
  <si>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</si>
  <si>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</si>
  <si>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</si>
  <si>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</si>
  <si>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</si>
  <si>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</si>
  <si>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</si>
  <si>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</si>
  <si>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</si>
  <si>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</si>
  <si>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</si>
  <si>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</si>
  <si>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</si>
  <si>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</si>
  <si>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</si>
  <si>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</si>
  <si>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</si>
  <si>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</si>
  <si>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</si>
  <si>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</si>
  <si>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</si>
  <si>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</si>
  <si>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</si>
  <si>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</si>
  <si>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</si>
  <si>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</si>
  <si>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</si>
  <si>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</si>
  <si>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</si>
  <si>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</si>
  <si>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</si>
  <si>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</si>
  <si>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</si>
  <si>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</si>
  <si>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</si>
  <si>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</si>
  <si>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</si>
  <si>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</si>
  <si>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</si>
  <si>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</si>
  <si>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</si>
  <si>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</si>
  <si>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</si>
  <si>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</si>
  <si>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</si>
  <si>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</si>
  <si>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</si>
  <si>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</si>
  <si>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</si>
  <si>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</si>
  <si>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</si>
  <si>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</si>
  <si>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</si>
  <si>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</si>
  <si>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</si>
  <si>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</si>
  <si>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</si>
  <si>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</si>
  <si>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</si>
  <si>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</si>
  <si>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</si>
  <si>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</si>
  <si>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</si>
  <si>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</si>
  <si>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</si>
  <si>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</si>
  <si>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</si>
  <si>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</si>
  <si>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</si>
  <si>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</si>
  <si>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</si>
  <si>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</si>
  <si>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</si>
  <si>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</si>
  <si>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</si>
  <si>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</si>
  <si>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</si>
  <si>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</si>
  <si>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</si>
  <si>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</si>
  <si>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</si>
  <si>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</si>
  <si>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</si>
  <si>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</si>
  <si>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</si>
  <si>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</si>
  <si>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</si>
  <si>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</si>
  <si>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</si>
  <si>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</si>
  <si>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</si>
  <si>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</si>
  <si>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</si>
  <si>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</si>
  <si>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</si>
  <si>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</si>
  <si>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</si>
  <si>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</si>
  <si>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</si>
  <si>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</si>
  <si>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</si>
  <si>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</si>
  <si>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</si>
  <si>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</si>
  <si>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</si>
  <si>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</si>
  <si>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</si>
  <si>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</si>
  <si>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</si>
  <si>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</si>
  <si>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</si>
  <si>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</si>
  <si>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</si>
  <si>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</si>
  <si>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</si>
  <si>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</si>
  <si>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</si>
  <si>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</si>
  <si>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</si>
  <si>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</si>
  <si>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</si>
  <si>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</si>
  <si>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</si>
  <si>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</si>
  <si>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</si>
  <si>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</si>
  <si>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</si>
  <si>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</si>
  <si>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</si>
  <si>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</si>
  <si>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</si>
  <si>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</si>
  <si>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</si>
  <si>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</si>
  <si>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</si>
  <si>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</si>
  <si>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</si>
  <si>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</si>
  <si>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</si>
  <si>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</si>
  <si>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</si>
  <si>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</si>
  <si>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</si>
  <si>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</si>
  <si>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</si>
  <si>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</si>
  <si>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</si>
  <si>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</si>
  <si>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</si>
  <si>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</si>
  <si>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</si>
  <si>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</si>
  <si>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</si>
  <si>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</si>
  <si>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</si>
  <si>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</si>
  <si>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</si>
  <si>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</si>
  <si>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</si>
  <si>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</si>
  <si>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</si>
  <si>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</si>
  <si>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</si>
  <si>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</si>
  <si>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</si>
  <si>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</si>
  <si>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</si>
  <si>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</si>
  <si>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</si>
  <si>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</si>
  <si>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</si>
  <si>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</si>
  <si>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</si>
  <si>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</si>
  <si>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</si>
  <si>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</si>
  <si>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</si>
  <si>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</si>
  <si>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</si>
  <si>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</si>
  <si>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</si>
  <si>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</si>
  <si>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</si>
  <si>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</si>
  <si>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</si>
  <si>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</si>
  <si>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</si>
  <si>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</si>
  <si>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</si>
  <si>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</si>
  <si>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</si>
  <si>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</si>
  <si>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</si>
  <si>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</si>
  <si>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</si>
  <si>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</si>
  <si>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</si>
  <si>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</si>
  <si>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</si>
  <si>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</si>
  <si>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</si>
  <si>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</si>
  <si>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</si>
  <si>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</si>
  <si>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</si>
  <si>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</si>
  <si>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</si>
  <si>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</si>
  <si>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</si>
  <si>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</si>
  <si>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</si>
  <si>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</si>
  <si>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</si>
  <si>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</si>
  <si>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</si>
  <si>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</si>
  <si>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</si>
  <si>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</si>
  <si>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</si>
  <si>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</si>
  <si>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</si>
  <si>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</si>
  <si>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</si>
  <si>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</si>
  <si>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</si>
  <si>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</si>
  <si>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</si>
  <si>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</si>
  <si>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</si>
  <si>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</si>
  <si>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</si>
  <si>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</si>
  <si>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</si>
  <si>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</si>
  <si>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</si>
  <si>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</si>
  <si>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</si>
  <si>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</si>
  <si>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</si>
  <si>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</si>
  <si>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</si>
  <si>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</si>
  <si>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</si>
  <si>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</si>
  <si>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</si>
  <si>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</si>
  <si>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</si>
  <si>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</si>
  <si>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</si>
  <si>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</si>
  <si>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</si>
  <si>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</si>
  <si>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</si>
  <si>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</si>
  <si>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</si>
  <si>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</si>
  <si>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</si>
  <si>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</si>
  <si>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</si>
  <si>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</si>
  <si>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</si>
  <si>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</si>
  <si>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</si>
  <si>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</si>
  <si>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</si>
  <si>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</si>
  <si>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</si>
  <si>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</si>
  <si>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</si>
  <si>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</si>
  <si>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</si>
  <si>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</si>
  <si>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</si>
  <si>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</si>
  <si>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</si>
  <si>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</si>
  <si>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</si>
  <si>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</si>
  <si>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</si>
  <si>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</si>
  <si>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</si>
  <si>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</si>
  <si>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</si>
  <si>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</si>
  <si>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</si>
  <si>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</si>
  <si>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</si>
  <si>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</si>
  <si>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</si>
  <si>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</si>
  <si>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</si>
  <si>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</si>
  <si>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</si>
  <si>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</si>
  <si>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</si>
  <si>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</si>
  <si>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</si>
  <si>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</si>
  <si>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</si>
  <si>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</si>
  <si>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</si>
  <si>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</si>
  <si>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</si>
  <si>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</si>
  <si>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</si>
  <si>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</si>
  <si>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</si>
  <si>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</si>
  <si>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</si>
  <si>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</si>
  <si>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</si>
  <si>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</si>
  <si>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</si>
  <si>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</si>
  <si>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</si>
  <si>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</si>
  <si>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</si>
  <si>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</si>
  <si>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</si>
  <si>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</si>
  <si>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</si>
  <si>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</si>
  <si>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</si>
  <si>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</si>
  <si>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</si>
  <si>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</si>
  <si>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</si>
  <si>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</si>
  <si>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</si>
  <si>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</si>
  <si>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</si>
  <si>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</si>
  <si>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</si>
  <si>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</si>
  <si>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</si>
  <si>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</si>
  <si>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</si>
  <si>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</si>
  <si>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</si>
  <si>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</si>
  <si>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</si>
  <si>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</si>
  <si>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</si>
  <si>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</si>
  <si>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</si>
  <si>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</si>
  <si>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</si>
  <si>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</si>
  <si>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</si>
  <si>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</si>
  <si>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</si>
  <si>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</si>
  <si>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</si>
  <si>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</si>
  <si>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</si>
  <si>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</si>
  <si>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</si>
  <si>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</si>
  <si>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</si>
  <si>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</si>
  <si>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</si>
  <si>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</si>
  <si>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</si>
  <si>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</si>
  <si>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</si>
  <si>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</si>
  <si>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</si>
  <si>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</si>
  <si>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</si>
  <si>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</si>
  <si>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</si>
  <si>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</si>
  <si>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</si>
  <si>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</si>
  <si>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</si>
  <si>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</si>
  <si>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</si>
  <si>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</si>
  <si>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</si>
  <si>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</si>
  <si>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</si>
  <si>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</si>
  <si>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</si>
  <si>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</si>
  <si>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</si>
  <si>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</si>
  <si>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</si>
  <si>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</si>
  <si>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</si>
  <si>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</si>
  <si>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</si>
  <si>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</si>
  <si>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</si>
  <si>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</si>
  <si>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</si>
  <si>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</si>
  <si>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</si>
  <si>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</si>
  <si>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</si>
  <si>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</si>
  <si>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</si>
  <si>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</si>
  <si>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</si>
  <si>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</si>
  <si>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</si>
  <si>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</si>
  <si>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</si>
  <si>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</si>
  <si>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</si>
  <si>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</si>
  <si>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</si>
  <si>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</si>
  <si>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</si>
  <si>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</si>
  <si>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</si>
  <si>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</si>
  <si>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</si>
  <si>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</si>
  <si>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</si>
  <si>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</si>
  <si>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</si>
  <si>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</si>
  <si>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</si>
  <si>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</si>
  <si>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</si>
  <si>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</si>
  <si>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</si>
  <si>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</si>
  <si>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</si>
  <si>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</si>
  <si>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</si>
  <si>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</si>
  <si>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</si>
  <si>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</si>
  <si>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</si>
  <si>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</si>
  <si>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</si>
  <si>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</si>
  <si>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</si>
  <si>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</si>
  <si>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</si>
  <si>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</si>
  <si>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</si>
  <si>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</si>
  <si>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</si>
  <si>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</si>
  <si>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</si>
  <si>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</si>
  <si>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</si>
  <si>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</si>
  <si>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</si>
  <si>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</si>
  <si>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</si>
  <si>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</si>
  <si>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</si>
  <si>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</si>
  <si>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</si>
  <si>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</si>
  <si>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</si>
  <si>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</si>
  <si>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</si>
  <si>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</si>
  <si>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</si>
  <si>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</si>
  <si>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</si>
  <si>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</si>
  <si>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</si>
  <si>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</si>
  <si>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</si>
  <si>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</si>
  <si>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</si>
  <si>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</si>
  <si>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</si>
  <si>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</si>
  <si>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</si>
  <si>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</si>
  <si>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</si>
  <si>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</si>
  <si>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</si>
  <si>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</si>
  <si>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</si>
  <si>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</si>
  <si>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</si>
  <si>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</si>
  <si>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</si>
  <si>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</si>
  <si>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</si>
  <si>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</si>
  <si>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</si>
  <si>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</si>
  <si>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</si>
  <si>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</si>
  <si>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</si>
  <si>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</si>
  <si>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</si>
  <si>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</si>
  <si>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</si>
  <si>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</si>
  <si>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</si>
  <si>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</si>
  <si>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</si>
  <si>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</si>
  <si>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</si>
  <si>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</si>
  <si>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</si>
  <si>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</si>
  <si>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</si>
  <si>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</si>
  <si>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</si>
  <si>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</si>
  <si>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</si>
  <si>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</si>
  <si>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</si>
  <si>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</si>
  <si>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</si>
  <si>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</si>
  <si>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</si>
  <si>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</si>
  <si>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</si>
  <si>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</si>
  <si>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</si>
  <si>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</si>
  <si>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</si>
  <si>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</si>
  <si>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</si>
  <si>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</si>
  <si>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</si>
  <si>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</si>
  <si>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</si>
  <si>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</si>
  <si>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</si>
  <si>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</si>
  <si>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</si>
  <si>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</si>
  <si>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</si>
  <si>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</si>
  <si>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</si>
  <si>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</si>
  <si>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</si>
  <si>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</si>
  <si>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</si>
  <si>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</si>
  <si>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</si>
  <si>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</si>
  <si>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</si>
  <si>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</si>
  <si>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</si>
  <si>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</si>
  <si>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</si>
  <si>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</si>
  <si>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</si>
  <si>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</si>
  <si>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</si>
  <si>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</si>
  <si>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</si>
  <si>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</si>
  <si>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</si>
  <si>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</si>
  <si>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</si>
  <si>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</si>
  <si>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</si>
  <si>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</si>
  <si>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</si>
  <si>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</si>
  <si>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</si>
  <si>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</si>
  <si>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</si>
  <si>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</si>
  <si>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</si>
  <si>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</si>
  <si>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</si>
  <si>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</si>
  <si>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</si>
  <si>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</si>
  <si>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</si>
  <si>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</si>
  <si>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</si>
  <si>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</si>
  <si>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</si>
  <si>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</si>
  <si>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</si>
  <si>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</si>
  <si>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</si>
  <si>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</si>
  <si>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</si>
  <si>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</si>
  <si>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</si>
  <si>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</si>
  <si>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</si>
  <si>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</si>
  <si>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</si>
  <si>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</si>
  <si>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</si>
  <si>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</si>
  <si>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</si>
  <si>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</si>
  <si>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</si>
  <si>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</si>
  <si>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</si>
  <si>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</si>
  <si>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</si>
  <si>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</si>
  <si>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</si>
  <si>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</si>
  <si>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</si>
  <si>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</si>
  <si>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</si>
  <si>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</si>
  <si>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</si>
  <si>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</si>
  <si>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</si>
  <si>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</si>
  <si>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</si>
  <si>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</si>
  <si>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</si>
  <si>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</si>
  <si>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</si>
  <si>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</si>
  <si>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</si>
  <si>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</si>
  <si>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</si>
  <si>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</si>
  <si>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</si>
  <si>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</si>
  <si>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</si>
  <si>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</si>
  <si>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</si>
  <si>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</si>
  <si>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</si>
  <si>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</si>
  <si>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</si>
  <si>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</si>
  <si>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</si>
  <si>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</si>
  <si>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</si>
  <si>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</si>
  <si>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</si>
  <si>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</si>
  <si>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</si>
  <si>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</si>
  <si>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</si>
  <si>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</si>
  <si>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</si>
  <si>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</si>
  <si>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</si>
  <si>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</si>
  <si>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</si>
  <si>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</si>
  <si>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</si>
  <si>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</si>
  <si>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</si>
  <si>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</si>
  <si>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</si>
  <si>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</si>
  <si>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</si>
  <si>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</si>
  <si>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</si>
  <si>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</si>
  <si>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</si>
  <si>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</si>
  <si>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</si>
  <si>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</si>
  <si>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</si>
  <si>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</si>
  <si>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</si>
  <si>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</si>
  <si>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</si>
  <si>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</si>
  <si>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</si>
  <si>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</si>
  <si>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</si>
  <si>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</si>
  <si>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</si>
  <si>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</si>
  <si>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</si>
  <si>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</si>
  <si>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</si>
  <si>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</si>
  <si>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</si>
  <si>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</si>
  <si>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</si>
  <si>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</si>
  <si>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</si>
  <si>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</si>
  <si>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</si>
  <si>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</si>
  <si>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</si>
  <si>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</si>
  <si>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</si>
  <si>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</si>
  <si>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</si>
  <si>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</si>
  <si>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</si>
  <si>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</si>
  <si>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</si>
  <si>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</si>
  <si>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</si>
  <si>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</si>
  <si>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</si>
  <si>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</si>
  <si>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</si>
  <si>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</si>
  <si>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</si>
  <si>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</si>
  <si>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</si>
  <si>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</si>
  <si>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</si>
  <si>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</si>
  <si>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</si>
  <si>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</si>
  <si>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</si>
  <si>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</si>
  <si>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</si>
  <si>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</si>
  <si>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</si>
  <si>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</si>
  <si>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</si>
  <si>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</si>
  <si>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</si>
  <si>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</si>
  <si>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</si>
  <si>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</si>
  <si>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</si>
  <si>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</si>
  <si>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</si>
  <si>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</si>
  <si>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</si>
  <si>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</si>
  <si>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</si>
  <si>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</si>
  <si>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</si>
  <si>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</si>
  <si>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</si>
  <si>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</si>
  <si>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</si>
  <si>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</si>
  <si>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</si>
  <si>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</si>
  <si>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</si>
  <si>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</si>
  <si>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</si>
  <si>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</si>
  <si>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</si>
  <si>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</si>
  <si>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</si>
  <si>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</si>
  <si>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</si>
  <si>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</si>
  <si>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</si>
  <si>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</si>
  <si>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</si>
  <si>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</si>
  <si>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</si>
  <si>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</si>
  <si>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</si>
  <si>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</si>
  <si>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</si>
  <si>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</si>
  <si>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</si>
  <si>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</si>
  <si>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</si>
  <si>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</si>
  <si>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</si>
  <si>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</si>
  <si>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</si>
  <si>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</si>
  <si>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</si>
  <si>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</si>
  <si>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</si>
  <si>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</si>
  <si>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</si>
  <si>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</si>
  <si>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</si>
  <si>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</si>
  <si>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</si>
  <si>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</si>
  <si>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</si>
  <si>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</si>
  <si>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</si>
  <si>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</si>
  <si>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</si>
  <si>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</si>
  <si>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</si>
  <si>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</si>
  <si>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</si>
  <si>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</si>
  <si>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</si>
  <si>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</si>
  <si>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</si>
  <si>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</si>
  <si>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</si>
  <si>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</si>
  <si>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</si>
  <si>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</si>
  <si>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</si>
  <si>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</si>
  <si>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</si>
  <si>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</si>
  <si>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</si>
  <si>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</si>
  <si>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</si>
  <si>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</si>
  <si>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</si>
  <si>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</si>
  <si>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</si>
  <si>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</si>
  <si>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</si>
  <si>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</si>
  <si>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</si>
  <si>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</si>
  <si>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</si>
  <si>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</si>
  <si>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</si>
  <si>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</si>
  <si>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</si>
  <si>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</si>
  <si>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</si>
  <si>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</si>
  <si>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</si>
  <si>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</si>
  <si>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</si>
  <si>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</si>
  <si>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</si>
  <si>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</si>
  <si>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</si>
  <si>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</si>
  <si>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</si>
  <si>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</si>
  <si>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</si>
  <si>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</si>
  <si>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</si>
  <si>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</si>
  <si>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</si>
  <si>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</si>
  <si>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</si>
  <si>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</si>
  <si>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</si>
  <si>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</si>
  <si>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</si>
  <si>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</si>
  <si>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</si>
  <si>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</si>
  <si>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</si>
  <si>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</si>
  <si>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</si>
  <si>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</si>
  <si>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</si>
  <si>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</si>
  <si>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</si>
  <si>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</si>
  <si>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</si>
  <si>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</si>
  <si>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</si>
  <si>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</si>
  <si>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</si>
  <si>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</si>
  <si>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</si>
  <si>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</si>
  <si>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</si>
  <si>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</si>
  <si>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</si>
  <si>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</si>
  <si>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</si>
  <si>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</si>
  <si>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</si>
  <si>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</si>
  <si>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</si>
  <si>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</si>
  <si>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</si>
  <si>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</si>
  <si>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</si>
  <si>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</si>
  <si>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</si>
  <si>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</si>
  <si>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</si>
  <si>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</si>
  <si>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</si>
  <si>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</si>
  <si>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</si>
  <si>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</si>
  <si>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</si>
  <si>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</si>
  <si>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</si>
  <si>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</si>
  <si>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</si>
  <si>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</si>
  <si>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</si>
  <si>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</si>
  <si>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</si>
  <si>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</si>
  <si>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</si>
  <si>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</si>
  <si>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</si>
  <si>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</si>
  <si>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</si>
  <si>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</si>
  <si>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</si>
  <si>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</si>
  <si>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</si>
  <si>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</si>
  <si>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</si>
  <si>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</si>
  <si>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</si>
  <si>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</si>
  <si>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</si>
  <si>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</si>
  <si>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</si>
  <si>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</si>
  <si>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</si>
  <si>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</si>
  <si>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</si>
  <si>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</si>
  <si>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</si>
  <si>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</si>
  <si>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</si>
  <si>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</si>
  <si>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</si>
  <si>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</si>
  <si>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</si>
  <si>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</si>
  <si>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</si>
  <si>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</si>
  <si>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</si>
  <si>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</si>
  <si>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</si>
  <si>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</si>
  <si>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</si>
  <si>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</si>
  <si>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</si>
  <si>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</si>
  <si>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</si>
  <si>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</si>
  <si>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</si>
  <si>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</si>
  <si>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</si>
  <si>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</si>
  <si>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</si>
  <si>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</si>
  <si>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</si>
  <si>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</si>
  <si>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</si>
  <si>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</si>
  <si>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</si>
  <si>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</si>
  <si>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</si>
  <si>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</si>
  <si>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</si>
  <si>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</si>
  <si>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</si>
  <si>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</si>
  <si>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</si>
  <si>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</si>
  <si>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</si>
  <si>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</si>
  <si>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</si>
  <si>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</si>
  <si>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</si>
  <si>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</si>
  <si>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</si>
  <si>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</si>
  <si>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</si>
  <si>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</si>
  <si>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</si>
  <si>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</si>
  <si>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</si>
  <si>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</si>
  <si>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</si>
  <si>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</si>
  <si>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</si>
  <si>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</si>
  <si>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</si>
  <si>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</si>
  <si>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</si>
  <si>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</si>
  <si>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</si>
  <si>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</si>
  <si>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</si>
  <si>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</si>
  <si>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</si>
  <si>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</si>
  <si>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</si>
  <si>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</si>
  <si>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</si>
  <si>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</si>
  <si>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</si>
  <si>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</si>
  <si>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</si>
  <si>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</si>
  <si>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</si>
  <si>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</si>
  <si>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</si>
  <si>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</si>
  <si>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</si>
  <si>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</si>
  <si>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</si>
  <si>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</si>
  <si>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</si>
  <si>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</si>
  <si>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</si>
  <si>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</si>
  <si>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</si>
  <si>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</si>
  <si>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</si>
  <si>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</si>
  <si>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</si>
  <si>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</si>
  <si>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</si>
  <si>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</si>
  <si>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</si>
  <si>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</si>
  <si>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</si>
  <si>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</si>
  <si>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</si>
  <si>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</si>
  <si>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</si>
  <si>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</si>
  <si>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</si>
  <si>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</si>
  <si>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</si>
  <si>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</si>
  <si>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</si>
  <si>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</si>
  <si>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</si>
  <si>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</si>
  <si>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</si>
  <si>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</si>
  <si>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</si>
  <si>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</si>
  <si>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</si>
  <si>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</si>
  <si>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</si>
  <si>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</si>
  <si>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</si>
  <si>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</si>
  <si>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</si>
  <si>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</si>
  <si>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</si>
  <si>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</si>
  <si>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</si>
  <si>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</si>
  <si>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</si>
  <si>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</si>
  <si>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</si>
  <si>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</si>
  <si>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</si>
  <si>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</si>
  <si>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</si>
  <si>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</si>
  <si>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</si>
  <si>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</si>
  <si>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</si>
  <si>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</si>
  <si>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</si>
  <si>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</si>
  <si>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</si>
  <si>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</si>
  <si>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</si>
  <si>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</si>
  <si>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</si>
  <si>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</si>
  <si>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</si>
  <si>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</si>
  <si>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</si>
  <si>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</si>
  <si>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</si>
  <si>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</si>
  <si>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</si>
  <si>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</si>
  <si>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</si>
  <si>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</si>
  <si>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</si>
  <si>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</si>
  <si>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</si>
  <si>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</si>
  <si>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</si>
  <si>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</si>
  <si>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</si>
  <si>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</si>
  <si>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</si>
  <si>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</si>
  <si>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</si>
  <si>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</si>
  <si>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</si>
  <si>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</si>
  <si>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</si>
  <si>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</si>
  <si>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</si>
  <si>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</si>
  <si>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</si>
  <si>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</si>
  <si>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</si>
  <si>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</si>
  <si>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</si>
  <si>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</si>
  <si>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</si>
  <si>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</si>
  <si>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</si>
  <si>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</si>
  <si>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</si>
  <si>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</si>
  <si>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</si>
  <si>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</si>
  <si>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</si>
  <si>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</si>
  <si>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</si>
  <si>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</si>
  <si>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</si>
  <si>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</si>
  <si>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</si>
  <si>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</si>
  <si>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</si>
  <si>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</si>
  <si>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</si>
  <si>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</si>
  <si>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</si>
  <si>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</si>
  <si>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</si>
  <si>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</si>
  <si>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</si>
  <si>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</si>
  <si>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</si>
  <si>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</si>
  <si>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</si>
  <si>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</si>
  <si>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</si>
  <si>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</si>
  <si>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</si>
  <si>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</si>
  <si>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</si>
  <si>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</si>
  <si>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</si>
  <si>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</si>
  <si>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</si>
  <si>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</si>
  <si>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</si>
  <si>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</si>
  <si>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</si>
  <si>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</si>
  <si>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</si>
  <si>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</si>
  <si>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</si>
  <si>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</si>
  <si>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</si>
  <si>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</si>
  <si>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</si>
  <si>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</si>
  <si>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</si>
  <si>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</si>
  <si>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</si>
  <si>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</si>
  <si>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</si>
  <si>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</si>
  <si>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</si>
  <si>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</si>
  <si>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</si>
  <si>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</si>
  <si>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</si>
  <si>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</si>
  <si>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</si>
  <si>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</si>
  <si>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</si>
  <si>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</si>
  <si>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</si>
  <si>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</si>
  <si>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</si>
  <si>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</si>
  <si>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</si>
  <si>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</si>
  <si>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</si>
  <si>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</si>
  <si>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</si>
  <si>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</si>
  <si>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</si>
  <si>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</si>
  <si>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</si>
  <si>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</si>
  <si>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</si>
  <si>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</si>
  <si>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</si>
  <si>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</si>
  <si>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</si>
  <si>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</si>
  <si>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</si>
  <si>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</si>
  <si>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</si>
  <si>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</si>
  <si>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</si>
  <si>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</si>
  <si>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</si>
  <si>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</si>
  <si>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</si>
  <si>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</si>
  <si>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</si>
  <si>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</si>
  <si>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</si>
  <si>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</si>
  <si>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</si>
  <si>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</si>
  <si>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</si>
  <si>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</si>
  <si>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</si>
  <si>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</si>
  <si>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</si>
  <si>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</si>
  <si>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</si>
  <si>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</si>
  <si>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</si>
  <si>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</si>
  <si>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</si>
  <si>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</si>
  <si>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</si>
  <si>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</si>
  <si>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</si>
  <si>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</si>
  <si>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</si>
  <si>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</si>
  <si>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</si>
  <si>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</si>
  <si>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</si>
  <si>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</si>
  <si>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</si>
  <si>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</si>
  <si>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</si>
  <si>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</si>
  <si>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</si>
  <si>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</si>
  <si>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</si>
  <si>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</si>
  <si>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</si>
  <si>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</si>
  <si>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</si>
  <si>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</si>
  <si>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</si>
  <si>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</si>
  <si>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</si>
  <si>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</si>
  <si>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</si>
  <si>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</si>
  <si>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</si>
  <si>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</si>
  <si>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</si>
  <si>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</si>
  <si>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</si>
  <si>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</si>
  <si>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</si>
  <si>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</si>
  <si>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</si>
  <si>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</si>
  <si>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</si>
  <si>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</si>
  <si>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</si>
  <si>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</si>
  <si>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</si>
  <si>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</si>
  <si>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</si>
  <si>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</si>
  <si>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</si>
  <si>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</si>
  <si>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</si>
  <si>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</si>
  <si>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</si>
  <si>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</si>
  <si>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</si>
  <si>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</si>
  <si>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</si>
  <si>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</si>
  <si>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</si>
  <si>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</si>
  <si>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</si>
  <si>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</si>
  <si>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</si>
  <si>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</si>
  <si>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</si>
  <si>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</si>
  <si>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</si>
  <si>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</si>
  <si>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</si>
  <si>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</si>
  <si>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</si>
  <si>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</si>
  <si>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</si>
  <si>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</si>
  <si>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</si>
  <si>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</si>
  <si>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</si>
  <si>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</si>
  <si>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</si>
  <si>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</si>
  <si>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</si>
  <si>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</si>
  <si>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</si>
  <si>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</si>
  <si>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</si>
  <si>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</si>
  <si>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</si>
  <si>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</si>
  <si>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</si>
  <si>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</si>
  <si>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</si>
  <si>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</si>
  <si>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</si>
  <si>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</si>
  <si>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</si>
  <si>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</si>
  <si>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</si>
  <si>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</si>
  <si>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</si>
  <si>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</si>
  <si>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</si>
  <si>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</si>
  <si>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</si>
  <si>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</si>
  <si>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</si>
  <si>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</si>
  <si>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</si>
  <si>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</si>
  <si>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</si>
  <si>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</si>
  <si>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</si>
  <si>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</si>
  <si>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</si>
  <si>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</si>
  <si>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</si>
  <si>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</si>
  <si>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</si>
  <si>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</si>
  <si>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</si>
  <si>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</si>
  <si>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</si>
  <si>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</si>
  <si>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</si>
  <si>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</si>
  <si>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</si>
  <si>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</si>
  <si>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</si>
  <si>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</si>
  <si>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</si>
  <si>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</si>
  <si>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</si>
  <si>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</si>
  <si>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</si>
  <si>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</si>
  <si>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</si>
  <si>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</si>
  <si>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</si>
  <si>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</si>
  <si>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</si>
  <si>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</si>
  <si>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</si>
  <si>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</si>
  <si>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</si>
  <si>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</si>
  <si>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</si>
  <si>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</si>
  <si>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</si>
  <si>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</si>
  <si>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</si>
  <si>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</si>
  <si>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</si>
  <si>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</si>
  <si>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</si>
  <si>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</si>
  <si>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</si>
  <si>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</si>
  <si>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</si>
  <si>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</si>
  <si>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</si>
  <si>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</si>
  <si>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</si>
  <si>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</si>
  <si>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</si>
  <si>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</si>
  <si>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</si>
  <si>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</si>
  <si>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</si>
  <si>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</si>
  <si>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</si>
  <si>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</si>
  <si>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</si>
  <si>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</si>
  <si>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</si>
  <si>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</si>
  <si>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</si>
  <si>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</si>
  <si>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</si>
  <si>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</si>
  <si>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</si>
  <si>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</si>
  <si>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</si>
  <si>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</si>
  <si>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</si>
  <si>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</si>
  <si>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</si>
  <si>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</si>
  <si>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</si>
  <si>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</si>
  <si>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</si>
  <si>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</si>
  <si>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</si>
  <si>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</si>
  <si>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</si>
  <si>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</si>
  <si>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</si>
  <si>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</si>
  <si>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</si>
  <si>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</si>
  <si>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</si>
  <si>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</si>
  <si>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</si>
  <si>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</si>
  <si>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</si>
  <si>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</si>
  <si>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</si>
  <si>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</si>
  <si>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</si>
  <si>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</si>
  <si>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</si>
  <si>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</si>
  <si>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</si>
  <si>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</si>
  <si>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</si>
  <si>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</si>
  <si>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</si>
  <si>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</si>
  <si>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</si>
  <si>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</si>
  <si>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</si>
  <si>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</si>
  <si>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</si>
  <si>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</si>
  <si>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</si>
  <si>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</si>
  <si>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</si>
  <si>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</si>
  <si>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</si>
  <si>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</si>
  <si>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</si>
  <si>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</si>
  <si>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</si>
  <si>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</si>
  <si>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</si>
  <si>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</si>
  <si>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</si>
  <si>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</si>
  <si>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</si>
  <si>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</si>
  <si>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</si>
  <si>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</si>
  <si>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</si>
  <si>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</si>
  <si>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</si>
  <si>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</si>
  <si>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</si>
  <si>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</si>
  <si>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</si>
  <si>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</si>
  <si>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</si>
  <si>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</si>
  <si>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</si>
  <si>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</si>
  <si>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</si>
  <si>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</si>
  <si>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</si>
  <si>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</si>
  <si>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</si>
  <si>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</si>
  <si>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</si>
  <si>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</si>
  <si>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</si>
  <si>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</si>
  <si>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</si>
  <si>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</si>
  <si>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</si>
  <si>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</si>
  <si>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</si>
  <si>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</si>
  <si>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</si>
  <si>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</si>
  <si>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</si>
  <si>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</si>
  <si>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</si>
  <si>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</si>
  <si>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</si>
  <si>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</si>
  <si>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</si>
  <si>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</si>
  <si>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</si>
  <si>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</si>
  <si>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</si>
  <si>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</si>
  <si>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</si>
  <si>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</si>
  <si>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</si>
  <si>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</si>
  <si>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</si>
  <si>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</si>
  <si>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</si>
  <si>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</si>
  <si>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</si>
  <si>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</si>
  <si>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</si>
  <si>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</si>
  <si>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</si>
  <si>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</si>
  <si>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</si>
  <si>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</si>
  <si>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</si>
  <si>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</si>
  <si>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</si>
  <si>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</si>
  <si>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</si>
  <si>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</si>
  <si>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</si>
  <si>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</si>
  <si>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</si>
  <si>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</si>
  <si>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</si>
  <si>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</si>
  <si>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</si>
  <si>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</si>
  <si>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</si>
  <si>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</si>
  <si>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</si>
  <si>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</si>
  <si>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</si>
  <si>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</si>
  <si>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</si>
  <si>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</si>
  <si>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</si>
  <si>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</si>
  <si>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</si>
  <si>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</si>
  <si>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</si>
  <si>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</si>
  <si>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</si>
  <si>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</si>
  <si>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</si>
  <si>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</si>
  <si>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</si>
  <si>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</si>
  <si>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</si>
  <si>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</si>
  <si>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</si>
  <si>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</si>
  <si>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</si>
  <si>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</si>
  <si>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</si>
  <si>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</si>
  <si>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</si>
  <si>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</si>
  <si>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</si>
  <si>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</si>
  <si>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</si>
  <si>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</si>
  <si>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</si>
  <si>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</si>
  <si>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</si>
  <si>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</si>
  <si>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</si>
  <si>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</si>
  <si>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</si>
  <si>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</si>
  <si>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</si>
  <si>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</si>
  <si>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</si>
  <si>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</si>
  <si>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</si>
  <si>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</si>
  <si>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</si>
  <si>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</si>
  <si>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</si>
  <si>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</si>
  <si>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</si>
  <si>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</si>
  <si>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</si>
  <si>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</si>
  <si>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</si>
  <si>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</si>
  <si>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</si>
  <si>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</si>
  <si>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</si>
  <si>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</si>
  <si>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</si>
  <si>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</si>
  <si>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</si>
  <si>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</si>
  <si>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</si>
  <si>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</si>
  <si>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</si>
  <si>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</si>
  <si>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</si>
  <si>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</si>
  <si>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</si>
  <si>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</si>
  <si>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</si>
  <si>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</si>
  <si>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</si>
  <si>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</si>
  <si>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</si>
  <si>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</si>
  <si>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</si>
  <si>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</si>
  <si>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</si>
  <si>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</si>
  <si>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</si>
  <si>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</si>
  <si>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</si>
  <si>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</si>
  <si>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</si>
  <si>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</si>
  <si>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</si>
  <si>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</si>
  <si>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</si>
  <si>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</si>
  <si>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</si>
  <si>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</si>
  <si>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</si>
  <si>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</si>
  <si>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</si>
  <si>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</si>
  <si>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</si>
  <si>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</si>
  <si>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</si>
  <si>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</si>
  <si>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</si>
  <si>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</si>
  <si>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</si>
  <si>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</si>
  <si>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</si>
  <si>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</si>
  <si>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</si>
  <si>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</si>
  <si>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</si>
  <si>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</si>
  <si>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</si>
  <si>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</si>
  <si>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</si>
  <si>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</si>
  <si>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</si>
  <si>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</si>
  <si>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</si>
  <si>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</si>
  <si>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</si>
  <si>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</si>
  <si>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</si>
  <si>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</si>
  <si>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</si>
  <si>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</si>
  <si>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</si>
  <si>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</si>
  <si>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</si>
  <si>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</si>
  <si>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</si>
  <si>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</si>
  <si>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</si>
  <si>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</si>
  <si>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</si>
  <si>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</si>
  <si>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</si>
  <si>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</si>
  <si>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</si>
  <si>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</si>
  <si>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</si>
  <si>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</si>
  <si>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</si>
  <si>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</si>
  <si>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</si>
  <si>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</si>
  <si>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</si>
  <si>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</si>
  <si>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</si>
  <si>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</si>
  <si>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</si>
  <si>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</si>
  <si>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</si>
  <si>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</si>
  <si>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</si>
  <si>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</si>
  <si>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</si>
  <si>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</si>
  <si>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</si>
  <si>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</si>
  <si>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</si>
  <si>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</si>
  <si>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</si>
  <si>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</si>
  <si>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</si>
  <si>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</si>
  <si>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</si>
  <si>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</si>
  <si>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</si>
  <si>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</si>
  <si>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</si>
  <si>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</si>
  <si>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</si>
  <si>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</si>
  <si>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</si>
  <si>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</si>
  <si>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</si>
  <si>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</si>
  <si>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</si>
  <si>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</si>
  <si>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</si>
  <si>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</si>
  <si>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</si>
  <si>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</si>
  <si>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</si>
  <si>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</si>
  <si>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</si>
  <si>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</si>
  <si>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</si>
  <si>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</si>
  <si>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</si>
  <si>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</si>
  <si>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</si>
  <si>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</si>
  <si>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</si>
  <si>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</si>
  <si>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</si>
  <si>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</si>
  <si>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</si>
  <si>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</si>
  <si>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</si>
  <si>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</si>
  <si>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</si>
  <si>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</si>
  <si>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</si>
  <si>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</si>
  <si>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</si>
  <si>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</si>
  <si>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</si>
  <si>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</si>
  <si>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</si>
  <si>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</si>
  <si>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</si>
  <si>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</si>
  <si>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</si>
  <si>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</si>
  <si>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</si>
  <si>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</si>
  <si>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</si>
  <si>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</si>
  <si>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</si>
  <si>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</si>
  <si>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</si>
  <si>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</si>
  <si>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</si>
  <si>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</si>
  <si>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</si>
  <si>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</si>
  <si>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</si>
  <si>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</si>
  <si>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</si>
  <si>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</si>
  <si>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</si>
  <si>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</si>
  <si>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</si>
  <si>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</si>
  <si>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</si>
  <si>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</si>
  <si>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</si>
  <si>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</si>
  <si>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</si>
  <si>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</si>
  <si>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</si>
  <si>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</si>
  <si>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</si>
  <si>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</si>
  <si>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</si>
  <si>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</si>
  <si>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</si>
  <si>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</si>
  <si>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</si>
  <si>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</si>
  <si>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</si>
  <si>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</si>
  <si>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</si>
  <si>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</si>
  <si>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</si>
  <si>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</si>
  <si>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</si>
  <si>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</si>
  <si>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</si>
  <si>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</si>
  <si>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</si>
  <si>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</si>
  <si>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</si>
  <si>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</si>
  <si>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</si>
  <si>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</si>
  <si>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</si>
  <si>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</si>
  <si>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</si>
  <si>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</si>
  <si>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</si>
  <si>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</si>
  <si>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</si>
  <si>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</si>
  <si>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</si>
  <si>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</si>
  <si>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</si>
  <si>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</si>
  <si>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</si>
  <si>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</si>
  <si>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</si>
  <si>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</si>
  <si>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</si>
  <si>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</si>
  <si>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</si>
  <si>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</si>
  <si>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</si>
  <si>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</si>
  <si>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</si>
  <si>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</si>
  <si>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</si>
  <si>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</si>
  <si>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</si>
  <si>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</si>
  <si>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</si>
  <si>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</si>
  <si>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</si>
  <si>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</si>
  <si>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</si>
  <si>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</si>
  <si>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</si>
  <si>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</si>
  <si>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</si>
  <si>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</si>
  <si>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</si>
  <si>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</si>
  <si>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</si>
  <si>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</si>
  <si>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</si>
  <si>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</si>
  <si>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</si>
  <si>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</si>
  <si>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</si>
  <si>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</si>
  <si>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</si>
  <si>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</si>
  <si>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</si>
  <si>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</si>
  <si>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</si>
  <si>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</si>
  <si>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</si>
  <si>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</si>
  <si>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</si>
  <si>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</si>
  <si>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</si>
  <si>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</si>
  <si>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</si>
  <si>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</si>
  <si>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</si>
  <si>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</si>
  <si>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</si>
  <si>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</si>
  <si>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</si>
  <si>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</si>
  <si>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</si>
  <si>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</si>
  <si>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</si>
  <si>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</si>
  <si>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</si>
  <si>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</si>
  <si>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</si>
  <si>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</si>
  <si>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</si>
  <si>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</si>
  <si>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</si>
  <si>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</si>
  <si>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</si>
  <si>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</si>
  <si>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</si>
  <si>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</si>
  <si>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</si>
  <si>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</si>
  <si>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</si>
  <si>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</si>
  <si>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</si>
  <si>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</si>
  <si>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</si>
  <si>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</si>
  <si>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</si>
  <si>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</si>
  <si>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</si>
  <si>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</si>
  <si>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</si>
  <si>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</si>
  <si>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</si>
  <si>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</si>
  <si>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</si>
  <si>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</si>
  <si>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</si>
  <si>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</si>
  <si>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</si>
  <si>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</si>
  <si>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</si>
  <si>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</si>
  <si>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</si>
  <si>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</si>
  <si>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</si>
  <si>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</si>
  <si>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</si>
  <si>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</si>
  <si>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</si>
  <si>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</si>
  <si>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</si>
  <si>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</si>
  <si>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</si>
  <si>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</si>
  <si>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</si>
  <si>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</si>
  <si>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</si>
  <si>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</si>
  <si>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</si>
  <si>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</si>
  <si>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</si>
  <si>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</si>
  <si>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</si>
  <si>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</si>
  <si>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</si>
  <si>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</si>
  <si>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</si>
  <si>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</si>
  <si>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</si>
  <si>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</si>
  <si>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</si>
  <si>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</si>
  <si>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</si>
  <si>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</si>
  <si>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</si>
  <si>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</si>
  <si>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</si>
  <si>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</si>
  <si>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</si>
  <si>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</si>
  <si>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</si>
  <si>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</si>
  <si>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</si>
  <si>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</si>
  <si>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</si>
  <si>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</si>
  <si>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</si>
  <si>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</si>
  <si>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</si>
  <si>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</si>
  <si>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</si>
  <si>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</si>
  <si>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</si>
  <si>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</si>
  <si>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</si>
  <si>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</si>
  <si>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</si>
  <si>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</si>
  <si>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</si>
  <si>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</si>
  <si>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</si>
  <si>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</si>
  <si>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</si>
  <si>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</si>
  <si>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</si>
  <si>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</si>
  <si>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</si>
  <si>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</si>
  <si>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</si>
  <si>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</si>
  <si>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</si>
  <si>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</si>
  <si>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</si>
  <si>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</si>
  <si>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</si>
  <si>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</si>
  <si>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</si>
  <si>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</si>
  <si>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</si>
  <si>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</si>
  <si>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</si>
  <si>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</si>
  <si>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</si>
  <si>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</si>
  <si>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</si>
  <si>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</si>
  <si>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</si>
  <si>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</si>
  <si>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</si>
  <si>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</si>
  <si>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</si>
  <si>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</si>
  <si>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</si>
  <si>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</si>
  <si>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</si>
  <si>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</si>
  <si>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</si>
  <si>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</si>
  <si>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</si>
  <si>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</si>
  <si>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</si>
  <si>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</si>
  <si>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</si>
  <si>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</si>
  <si>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</si>
  <si>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</si>
  <si>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</si>
  <si>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</si>
  <si>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</si>
  <si>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</si>
  <si>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</si>
  <si>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</si>
  <si>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</si>
  <si>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</si>
  <si>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</si>
  <si>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</si>
  <si>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</si>
  <si>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</si>
  <si>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</si>
  <si>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</si>
  <si>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</si>
  <si>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</si>
  <si>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</si>
  <si>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</si>
  <si>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</si>
  <si>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</si>
  <si>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</si>
  <si>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</si>
  <si>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</si>
  <si>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</si>
  <si>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</si>
  <si>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</si>
  <si>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</si>
  <si>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</si>
  <si>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</si>
  <si>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</si>
  <si>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</si>
  <si>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</si>
  <si>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</si>
  <si>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</si>
  <si>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</si>
  <si>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</si>
  <si>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</si>
  <si>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</si>
  <si>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</si>
  <si>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</si>
  <si>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</si>
  <si>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</si>
  <si>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</si>
  <si>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</si>
  <si>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</si>
  <si>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</si>
  <si>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</si>
  <si>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</si>
  <si>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</si>
  <si>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</si>
  <si>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</si>
  <si>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</si>
  <si>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</si>
  <si>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</si>
  <si>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</si>
  <si>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</si>
  <si>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</si>
  <si>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</si>
  <si>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</si>
  <si>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</si>
  <si>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</si>
  <si>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</si>
  <si>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</si>
  <si>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</si>
  <si>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</si>
  <si>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</si>
  <si>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</si>
  <si>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</si>
  <si>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</si>
  <si>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</si>
  <si>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</si>
  <si>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</si>
  <si>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</si>
  <si>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</si>
  <si>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</si>
  <si>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</si>
  <si>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</si>
  <si>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</si>
  <si>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</si>
  <si>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</si>
  <si>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</si>
  <si>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</si>
  <si>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</si>
  <si>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</si>
  <si>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</si>
  <si>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</si>
  <si>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</si>
  <si>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</si>
  <si>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</si>
  <si>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</si>
  <si>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</si>
  <si>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</si>
  <si>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</si>
  <si>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</si>
  <si>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</si>
  <si>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</si>
  <si>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</si>
  <si>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</si>
  <si>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</si>
  <si>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</si>
  <si>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</si>
  <si>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</si>
  <si>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</si>
  <si>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</si>
  <si>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</si>
  <si>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</si>
  <si>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</si>
  <si>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</si>
  <si>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</si>
  <si>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</si>
  <si>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</si>
  <si>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</si>
  <si>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</si>
  <si>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</si>
  <si>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</si>
  <si>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</si>
  <si>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</si>
  <si>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</si>
  <si>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</si>
  <si>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</si>
  <si>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</si>
  <si>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</si>
  <si>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</si>
  <si>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</si>
  <si>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</si>
  <si>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</si>
  <si>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</si>
  <si>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</si>
  <si>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</si>
  <si>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</si>
  <si>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</si>
  <si>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</si>
  <si>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</si>
  <si>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</si>
  <si>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</si>
  <si>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</si>
  <si>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</si>
  <si>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</si>
  <si>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</si>
  <si>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</si>
  <si>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</si>
  <si>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</si>
  <si>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</si>
  <si>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</si>
  <si>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</si>
  <si>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</si>
  <si>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</si>
  <si>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</si>
  <si>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</si>
  <si>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</si>
  <si>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</si>
  <si>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</si>
  <si>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</si>
  <si>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</si>
  <si>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</si>
  <si>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</si>
  <si>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</si>
  <si>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</si>
  <si>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</si>
  <si>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</si>
  <si>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</si>
  <si>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</si>
  <si>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</si>
  <si>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</si>
  <si>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</si>
  <si>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</si>
  <si>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</si>
  <si>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</si>
  <si>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</si>
  <si>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</si>
  <si>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</si>
  <si>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</si>
  <si>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</si>
  <si>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</si>
  <si>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</si>
  <si>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</si>
  <si>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</si>
  <si>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</si>
  <si>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</si>
  <si>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</si>
  <si>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</si>
  <si>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</si>
  <si>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</si>
  <si>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</si>
  <si>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</si>
  <si>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</si>
  <si>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</si>
  <si>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</si>
  <si>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</si>
  <si>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</si>
  <si>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</si>
  <si>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</si>
  <si>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</si>
  <si>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</si>
  <si>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</si>
  <si>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</si>
  <si>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</si>
  <si>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</si>
  <si>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</si>
  <si>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</si>
  <si>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</si>
  <si>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</si>
  <si>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</si>
  <si>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</si>
  <si>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</si>
  <si>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</si>
  <si>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</si>
  <si>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</si>
  <si>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</si>
  <si>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</si>
  <si>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</si>
  <si>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</si>
  <si>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</si>
  <si>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</si>
  <si>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</si>
  <si>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</si>
  <si>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</si>
  <si>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</si>
  <si>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</si>
  <si>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</si>
  <si>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</si>
  <si>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</si>
  <si>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</si>
  <si>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</si>
  <si>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</si>
  <si>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</si>
  <si>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</si>
  <si>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</si>
  <si>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</si>
  <si>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</si>
  <si>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</si>
  <si>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</si>
  <si>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</si>
  <si>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</si>
  <si>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</si>
  <si>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</si>
  <si>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</si>
  <si>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</si>
  <si>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</si>
  <si>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</si>
  <si>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</si>
  <si>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</si>
  <si>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</si>
  <si>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</si>
  <si>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</si>
  <si>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</si>
  <si>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</si>
  <si>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</si>
  <si>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</si>
  <si>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</si>
  <si>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</si>
  <si>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</si>
  <si>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</si>
  <si>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</si>
  <si>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</si>
  <si>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</si>
  <si>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</si>
  <si>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</si>
  <si>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</si>
  <si>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</si>
  <si>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</si>
  <si>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</si>
  <si>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</si>
  <si>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</si>
  <si>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</si>
  <si>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</si>
  <si>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</si>
  <si>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</si>
  <si>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</si>
  <si>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</si>
  <si>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</si>
  <si>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</si>
  <si>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</si>
  <si>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</si>
  <si>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</si>
  <si>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</si>
  <si>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</si>
  <si>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</si>
  <si>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</si>
  <si>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</si>
  <si>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</si>
  <si>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</si>
  <si>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</si>
  <si>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</si>
  <si>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</si>
  <si>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</si>
  <si>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</si>
  <si>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</si>
  <si>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</si>
  <si>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</si>
  <si>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</si>
  <si>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</si>
  <si>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</si>
  <si>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</si>
  <si>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</si>
  <si>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</si>
  <si>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</si>
  <si>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</si>
  <si>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</si>
  <si>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</si>
  <si>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</si>
  <si>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</si>
  <si>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</si>
  <si>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</si>
  <si>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</si>
  <si>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</si>
  <si>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</si>
  <si>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</si>
  <si>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</si>
  <si>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</si>
  <si>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</si>
  <si>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</si>
  <si>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</si>
  <si>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</si>
  <si>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</si>
  <si>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</si>
  <si>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</si>
  <si>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</si>
  <si>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</si>
  <si>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</si>
  <si>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</si>
  <si>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</si>
  <si>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</si>
  <si>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</si>
  <si>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</si>
  <si>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</si>
  <si>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</si>
  <si>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</si>
  <si>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</si>
  <si>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</si>
  <si>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</si>
  <si>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</si>
  <si>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</si>
  <si>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</si>
  <si>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</si>
  <si>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</si>
  <si>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</si>
  <si>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</si>
  <si>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</si>
  <si>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</si>
  <si>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</si>
  <si>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</si>
  <si>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</si>
  <si>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</si>
  <si>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</si>
  <si>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</si>
  <si>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</si>
  <si>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</si>
  <si>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</si>
  <si>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</si>
  <si>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</si>
  <si>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</si>
  <si>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</si>
  <si>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</si>
  <si>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</si>
  <si>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</si>
  <si>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</si>
  <si>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</si>
  <si>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</si>
  <si>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</si>
  <si>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</si>
  <si>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</si>
  <si>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</si>
  <si>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</si>
  <si>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</si>
  <si>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</si>
  <si>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</si>
  <si>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</si>
  <si>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</si>
  <si>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</si>
  <si>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</si>
  <si>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</si>
  <si>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</si>
  <si>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</si>
  <si>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</si>
  <si>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</si>
  <si>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</si>
  <si>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</si>
  <si>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</si>
  <si>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</si>
  <si>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</si>
  <si>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</si>
  <si>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</si>
  <si>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</si>
  <si>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</si>
  <si>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</si>
  <si>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</si>
  <si>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</si>
  <si>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</si>
  <si>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</si>
  <si>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</si>
  <si>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</si>
  <si>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</si>
  <si>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</si>
  <si>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</si>
  <si>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</si>
  <si>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</si>
  <si>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</si>
  <si>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</si>
  <si>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</si>
  <si>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</si>
  <si>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</si>
  <si>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</si>
  <si>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</si>
  <si>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</si>
  <si>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</si>
  <si>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</si>
  <si>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</si>
  <si>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</si>
  <si>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</si>
  <si>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</si>
  <si>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</si>
  <si>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</si>
  <si>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</si>
  <si>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</si>
  <si>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</si>
  <si>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</si>
  <si>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</si>
  <si>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</si>
  <si>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</si>
  <si>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</si>
  <si>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</si>
  <si>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</si>
  <si>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</si>
  <si>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</si>
  <si>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</si>
  <si>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</si>
  <si>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</si>
  <si>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</si>
  <si>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</si>
  <si>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</si>
  <si>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</si>
  <si>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</si>
  <si>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</si>
  <si>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</si>
  <si>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</si>
  <si>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</si>
  <si>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</si>
  <si>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</si>
  <si>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</si>
  <si>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</si>
  <si>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</si>
  <si>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</si>
  <si>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</si>
  <si>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</si>
  <si>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</si>
  <si>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</si>
  <si>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</si>
  <si>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</si>
  <si>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</si>
  <si>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</si>
  <si>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</si>
  <si>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</si>
  <si>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</si>
  <si>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</si>
  <si>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</si>
  <si>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</si>
  <si>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</si>
  <si>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</si>
  <si>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</si>
  <si>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</si>
  <si>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</si>
  <si>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</si>
  <si>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</si>
  <si>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</si>
  <si>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</si>
  <si>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</si>
  <si>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</si>
  <si>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</si>
  <si>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</si>
  <si>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</si>
  <si>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</si>
  <si>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</si>
  <si>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</si>
  <si>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</si>
  <si>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</si>
  <si>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</si>
  <si>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</si>
  <si>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</si>
  <si>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</si>
  <si>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</si>
  <si>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</si>
  <si>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</si>
  <si>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</si>
  <si>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</si>
  <si>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</si>
  <si>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</si>
  <si>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</si>
  <si>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</si>
  <si>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</si>
  <si>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</si>
  <si>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</si>
  <si>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</si>
  <si>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</si>
  <si>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</si>
  <si>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</si>
  <si>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</si>
  <si>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</si>
  <si>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</si>
  <si>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</si>
  <si>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</si>
  <si>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</si>
  <si>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</si>
  <si>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</si>
  <si>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</si>
  <si>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</si>
  <si>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</si>
  <si>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</si>
  <si>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</si>
  <si>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</si>
  <si>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</si>
  <si>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</si>
  <si>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</si>
  <si>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</si>
  <si>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</si>
  <si>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</si>
  <si>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</si>
  <si>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</si>
  <si>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</si>
  <si>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</si>
  <si>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</si>
  <si>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</si>
  <si>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</si>
  <si>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</si>
  <si>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</si>
  <si>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</si>
  <si>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</si>
  <si>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</si>
  <si>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</si>
  <si>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</si>
  <si>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</si>
  <si>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</si>
  <si>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</si>
  <si>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</si>
  <si>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</si>
  <si>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</si>
  <si>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</si>
  <si>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</si>
  <si>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</si>
  <si>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</si>
  <si>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</si>
  <si>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</si>
  <si>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</si>
  <si>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</si>
  <si>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</si>
  <si>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</si>
  <si>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</si>
  <si>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</si>
  <si>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</si>
  <si>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</si>
  <si>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</si>
  <si>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</si>
  <si>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</si>
  <si>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</si>
  <si>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</si>
  <si>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</si>
  <si>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</si>
  <si>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</si>
  <si>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</si>
  <si>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</si>
  <si>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</si>
  <si>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</si>
  <si>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</si>
  <si>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</si>
  <si>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</si>
  <si>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</si>
  <si>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</si>
  <si>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</si>
  <si>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</si>
  <si>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</si>
  <si>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</si>
  <si>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</si>
  <si>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</si>
  <si>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</si>
  <si>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</si>
  <si>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</si>
  <si>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</si>
  <si>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</si>
  <si>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</si>
  <si>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</si>
  <si>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</si>
  <si>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</si>
  <si>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</si>
  <si>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</si>
  <si>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</si>
  <si>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</si>
  <si>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</si>
  <si>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</si>
  <si>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</si>
  <si>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</si>
  <si>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</si>
  <si>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</si>
  <si>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</si>
  <si>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</si>
  <si>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</si>
  <si>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</si>
  <si>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</si>
  <si>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</si>
  <si>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</si>
  <si>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</si>
  <si>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</si>
  <si>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</si>
  <si>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</si>
  <si>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</si>
  <si>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</si>
  <si>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</si>
  <si>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</si>
  <si>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</si>
  <si>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</si>
  <si>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</si>
  <si>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</si>
  <si>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</si>
  <si>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</si>
  <si>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</si>
  <si>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</si>
  <si>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</si>
  <si>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</si>
  <si>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</si>
  <si>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</si>
  <si>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</si>
  <si>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</si>
  <si>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</si>
  <si>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</si>
  <si>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</si>
  <si>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</si>
  <si>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</si>
  <si>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</si>
  <si>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</si>
  <si>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</si>
  <si>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</si>
  <si>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</si>
  <si>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</si>
  <si>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</si>
  <si>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</si>
  <si>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</si>
  <si>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</si>
  <si>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</si>
  <si>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</si>
  <si>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</si>
  <si>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</si>
  <si>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</si>
  <si>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</si>
  <si>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</si>
  <si>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</si>
  <si>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</si>
  <si>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</si>
  <si>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</si>
  <si>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</si>
  <si>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</si>
  <si>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</si>
  <si>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</si>
  <si>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</si>
  <si>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</si>
  <si>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</si>
  <si>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</si>
  <si>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</si>
  <si>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</si>
  <si>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</si>
  <si>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</si>
  <si>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</si>
  <si>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</si>
  <si>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</si>
  <si>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</si>
  <si>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</si>
  <si>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</si>
  <si>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</si>
  <si>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</si>
  <si>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</si>
  <si>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</si>
  <si>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</si>
  <si>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</si>
  <si>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</si>
  <si>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</si>
  <si>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</si>
  <si>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</si>
  <si>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</si>
  <si>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</si>
  <si>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</si>
  <si>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</si>
  <si>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</si>
  <si>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</si>
  <si>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</si>
  <si>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</si>
  <si>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</si>
  <si>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</si>
  <si>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</si>
  <si>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</si>
  <si>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</si>
  <si>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</si>
  <si>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</si>
  <si>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</si>
  <si>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</si>
  <si>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</si>
  <si>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</si>
  <si>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</si>
  <si>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</si>
  <si>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</si>
  <si>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</si>
  <si>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</si>
  <si>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</si>
  <si>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</si>
  <si>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</si>
  <si>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</si>
  <si>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</si>
  <si>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</si>
  <si>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</si>
  <si>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</si>
  <si>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</si>
  <si>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</si>
  <si>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</si>
  <si>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</si>
  <si>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</si>
  <si>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</si>
  <si>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</si>
  <si>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</si>
  <si>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</si>
  <si>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</si>
  <si>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</si>
  <si>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</si>
  <si>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</si>
  <si>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</si>
  <si>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</si>
  <si>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</si>
  <si>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</si>
  <si>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</si>
  <si>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</si>
  <si>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</si>
  <si>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</si>
  <si>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</si>
  <si>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</si>
  <si>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</si>
  <si>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</si>
  <si>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</si>
  <si>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</si>
  <si>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</si>
  <si>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</si>
  <si>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</si>
  <si>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</si>
  <si>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</si>
  <si>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</si>
  <si>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</si>
  <si>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</si>
  <si>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</si>
  <si>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</si>
  <si>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</si>
  <si>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</si>
  <si>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</si>
  <si>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</si>
  <si>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</si>
  <si>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</si>
  <si>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</si>
  <si>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</si>
  <si>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</si>
  <si>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</si>
  <si>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</si>
  <si>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</si>
  <si>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</si>
  <si>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</si>
  <si>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</si>
  <si>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</si>
  <si>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</si>
  <si>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</si>
  <si>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</si>
  <si>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</si>
  <si>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</si>
  <si>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</si>
  <si>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</si>
  <si>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</si>
  <si>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</si>
  <si>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</si>
  <si>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</si>
  <si>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</si>
  <si>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</si>
  <si>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</si>
  <si>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</si>
  <si>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</si>
  <si>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</si>
  <si>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</si>
  <si>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</si>
  <si>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</si>
  <si>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</si>
  <si>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</si>
  <si>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</si>
  <si>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</si>
  <si>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</si>
  <si>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</si>
  <si>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</si>
  <si>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</si>
  <si>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</si>
  <si>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</si>
  <si>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</si>
  <si>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</si>
  <si>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</si>
  <si>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</si>
  <si>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</si>
  <si>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</si>
  <si>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</si>
  <si>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</si>
  <si>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</si>
  <si>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</si>
  <si>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</si>
  <si>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</si>
  <si>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</si>
  <si>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</si>
  <si>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</si>
  <si>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</si>
  <si>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</si>
  <si>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</si>
  <si>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</si>
  <si>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</si>
  <si>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</si>
  <si>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</si>
  <si>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</si>
  <si>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</si>
  <si>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</si>
  <si>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</si>
  <si>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</si>
  <si>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</si>
  <si>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</si>
  <si>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</si>
  <si>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</si>
  <si>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</si>
  <si>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</si>
  <si>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</si>
  <si>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</si>
  <si>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</si>
  <si>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</si>
  <si>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</si>
  <si>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</si>
  <si>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</si>
  <si>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</si>
  <si>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</si>
  <si>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</si>
  <si>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</si>
  <si>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</si>
  <si>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</si>
  <si>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</si>
  <si>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</si>
  <si>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</si>
  <si>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</si>
  <si>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</si>
  <si>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</si>
  <si>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</si>
  <si>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</si>
  <si>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</si>
  <si>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</si>
  <si>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</si>
  <si>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</si>
  <si>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</si>
  <si>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</si>
  <si>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</si>
  <si>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</si>
  <si>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</si>
  <si>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</si>
  <si>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</si>
  <si>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</si>
  <si>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</si>
  <si>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</si>
  <si>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</si>
  <si>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</si>
  <si>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</si>
  <si>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</si>
  <si>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</si>
  <si>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</si>
  <si>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</si>
  <si>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</si>
  <si>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</si>
  <si>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</si>
  <si>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</si>
  <si>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</si>
  <si>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</si>
  <si>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</si>
  <si>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</si>
  <si>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</si>
  <si>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</si>
  <si>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</si>
  <si>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</si>
  <si>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</si>
  <si>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</si>
  <si>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</si>
  <si>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</si>
  <si>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</si>
  <si>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</si>
  <si>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</si>
  <si>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</si>
  <si>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</si>
  <si>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</si>
  <si>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</si>
  <si>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</si>
  <si>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</si>
  <si>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</si>
  <si>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</si>
  <si>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</si>
  <si>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</si>
  <si>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</si>
  <si>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</si>
  <si>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</si>
  <si>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</si>
  <si>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</si>
  <si>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</si>
  <si>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</si>
  <si>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</si>
  <si>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</si>
  <si>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</si>
  <si>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</si>
  <si>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</si>
  <si>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</si>
  <si>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</si>
  <si>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</si>
  <si>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</si>
  <si>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</si>
  <si>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</si>
  <si>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</si>
  <si>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</si>
  <si>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</si>
  <si>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</si>
  <si>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</si>
  <si>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</si>
  <si>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</si>
  <si>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</si>
  <si>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</si>
  <si>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</si>
  <si>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</si>
  <si>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</si>
  <si>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</si>
  <si>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</si>
  <si>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</si>
  <si>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</si>
  <si>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</si>
  <si>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</si>
  <si>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</si>
  <si>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</si>
  <si>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</si>
  <si>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</si>
  <si>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</si>
  <si>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</si>
  <si>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</si>
  <si>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</si>
  <si>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</si>
  <si>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</si>
  <si>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</si>
  <si>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</si>
  <si>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</si>
  <si>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</si>
  <si>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</si>
  <si>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</si>
  <si>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</si>
  <si>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</si>
  <si>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</si>
  <si>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</si>
  <si>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</si>
  <si>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</si>
  <si>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</si>
  <si>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</si>
  <si>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</si>
  <si>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</si>
  <si>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</si>
  <si>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</si>
  <si>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</si>
  <si>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</si>
  <si>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</si>
  <si>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</si>
  <si>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</si>
  <si>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</si>
  <si>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</si>
  <si>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</si>
  <si>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</si>
  <si>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</si>
  <si>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</si>
  <si>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</si>
  <si>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</si>
  <si>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</si>
  <si>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</si>
  <si>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</si>
  <si>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</si>
  <si>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</si>
  <si>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</si>
  <si>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</si>
  <si>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</si>
  <si>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</si>
  <si>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</si>
  <si>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</si>
  <si>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</si>
  <si>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</si>
  <si>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</si>
  <si>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</si>
  <si>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</si>
  <si>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</si>
  <si>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</si>
  <si>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</si>
  <si>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</si>
  <si>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</si>
  <si>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</si>
  <si>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</si>
  <si>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</si>
  <si>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</si>
  <si>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</si>
  <si>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</si>
  <si>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</si>
  <si>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</si>
  <si>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</si>
  <si>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</si>
  <si>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</si>
  <si>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</si>
  <si>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</si>
  <si>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</si>
  <si>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</si>
  <si>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</si>
  <si>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</si>
  <si>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</si>
  <si>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</si>
  <si>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</si>
  <si>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</si>
  <si>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</si>
  <si>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</si>
  <si>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</si>
  <si>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</si>
  <si>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</si>
  <si>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</si>
  <si>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</si>
  <si>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</si>
  <si>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</si>
  <si>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</si>
  <si>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</si>
  <si>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</si>
  <si>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</si>
  <si>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</si>
  <si>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</si>
  <si>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</si>
  <si>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</si>
  <si>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</si>
  <si>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</si>
  <si>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</si>
  <si>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</si>
  <si>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</si>
  <si>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</si>
  <si>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</si>
  <si>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</si>
  <si>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</si>
  <si>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</si>
  <si>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</si>
  <si>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</si>
  <si>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</si>
  <si>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</si>
  <si>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</si>
  <si>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</si>
  <si>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</si>
  <si>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</si>
  <si>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</si>
  <si>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</si>
  <si>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</si>
  <si>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</si>
  <si>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</si>
  <si>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</si>
  <si>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</si>
  <si>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</si>
  <si>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</si>
  <si>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</si>
  <si>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</si>
  <si>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</si>
  <si>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</si>
  <si>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</si>
  <si>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</si>
  <si>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</si>
  <si>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</si>
  <si>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</si>
  <si>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</si>
  <si>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</si>
  <si>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</si>
  <si>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</si>
  <si>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</si>
  <si>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</si>
  <si>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</si>
  <si>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</si>
  <si>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</si>
  <si>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</si>
  <si>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</si>
  <si>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</si>
  <si>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</si>
  <si>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</si>
  <si>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</si>
  <si>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</si>
  <si>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</si>
  <si>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</si>
  <si>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</si>
  <si>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</si>
  <si>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</si>
  <si>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</si>
  <si>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</si>
  <si>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</si>
  <si>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</si>
  <si>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</si>
  <si>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</si>
  <si>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</si>
  <si>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</si>
  <si>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</si>
  <si>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</si>
  <si>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</si>
  <si>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</si>
  <si>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</si>
  <si>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</si>
  <si>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</si>
  <si>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</si>
  <si>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</si>
  <si>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</si>
  <si>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</si>
  <si>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</si>
  <si>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</si>
  <si>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</si>
  <si>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</si>
  <si>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</si>
  <si>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</si>
  <si>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</si>
  <si>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</si>
  <si>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</si>
  <si>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</si>
  <si>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</si>
  <si>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</si>
  <si>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</si>
  <si>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</si>
  <si>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</si>
  <si>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</si>
  <si>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</si>
  <si>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</si>
  <si>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</si>
  <si>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</si>
  <si>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</si>
  <si>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</si>
  <si>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</si>
  <si>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</si>
  <si>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</si>
  <si>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</si>
  <si>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</si>
  <si>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</si>
  <si>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</si>
  <si>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</si>
  <si>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</si>
  <si>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</si>
  <si>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</si>
  <si>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</si>
  <si>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</si>
  <si>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</si>
  <si>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</si>
  <si>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</si>
  <si>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</si>
  <si>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</si>
  <si>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</si>
  <si>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</si>
  <si>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</si>
  <si>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</si>
  <si>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</si>
  <si>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</si>
  <si>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</si>
  <si>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</si>
  <si>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</si>
  <si>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</si>
  <si>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</si>
  <si>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</si>
  <si>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</si>
  <si>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</si>
  <si>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</si>
  <si>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</si>
  <si>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</si>
  <si>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</si>
  <si>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</si>
  <si>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</si>
  <si>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</si>
  <si>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</si>
  <si>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</si>
  <si>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</si>
  <si>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</si>
  <si>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</si>
  <si>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</si>
  <si>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</si>
  <si>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</si>
  <si>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</si>
  <si>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</si>
  <si>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</si>
  <si>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</si>
  <si>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</si>
  <si>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</si>
  <si>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</si>
  <si>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</si>
  <si>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</si>
  <si>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</si>
  <si>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</si>
  <si>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</si>
  <si>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</si>
  <si>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</si>
  <si>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</si>
  <si>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</si>
  <si>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</si>
  <si>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</si>
  <si>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</si>
  <si>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</si>
  <si>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</si>
  <si>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</si>
  <si>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</si>
  <si>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</si>
  <si>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</si>
  <si>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</si>
  <si>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</si>
  <si>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</si>
  <si>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</si>
  <si>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</si>
  <si>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</si>
  <si>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</si>
  <si>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</si>
  <si>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</si>
  <si>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</si>
  <si>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</si>
  <si>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</si>
  <si>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</si>
  <si>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</si>
  <si>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</si>
  <si>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</si>
  <si>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</si>
  <si>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</si>
  <si>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</si>
  <si>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</si>
  <si>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</si>
  <si>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</si>
  <si>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</si>
  <si>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</si>
  <si>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</si>
  <si>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</si>
  <si>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</si>
  <si>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</si>
  <si>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</si>
  <si>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</si>
  <si>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</si>
  <si>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</si>
  <si>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</si>
  <si>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</si>
  <si>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</si>
  <si>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</si>
  <si>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</si>
  <si>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</si>
  <si>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</si>
  <si>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</si>
  <si>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</si>
  <si>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</si>
  <si>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</si>
  <si>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</si>
  <si>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</si>
  <si>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</si>
  <si>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</si>
  <si>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</si>
  <si>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</si>
  <si>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</si>
  <si>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</si>
  <si>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</si>
  <si>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</si>
  <si>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</si>
  <si>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</si>
  <si>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</si>
  <si>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</si>
  <si>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</si>
  <si>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</si>
  <si>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</si>
  <si>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</si>
  <si>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</si>
  <si>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</si>
  <si>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</si>
  <si>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</si>
  <si>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</si>
  <si>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</si>
  <si>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</si>
  <si>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</si>
  <si>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</si>
  <si>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</si>
  <si>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</si>
  <si>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</si>
  <si>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</si>
  <si>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</si>
  <si>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</si>
  <si>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</si>
  <si>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</si>
  <si>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</si>
  <si>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</si>
  <si>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</si>
  <si>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</si>
  <si>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</si>
  <si>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</si>
  <si>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</si>
  <si>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</si>
  <si>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</si>
  <si>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</si>
  <si>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</si>
  <si>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</si>
  <si>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</si>
  <si>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</si>
  <si>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</si>
  <si>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</si>
  <si>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</si>
  <si>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</si>
  <si>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</si>
  <si>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</si>
  <si>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</si>
  <si>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</si>
  <si>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</si>
  <si>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</si>
  <si>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</si>
  <si>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</si>
  <si>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</si>
  <si>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</si>
  <si>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</si>
  <si>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</si>
  <si>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</si>
  <si>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</si>
  <si>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</si>
  <si>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</si>
  <si>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</si>
  <si>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</si>
  <si>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</si>
  <si>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</si>
  <si>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</si>
  <si>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</si>
  <si>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</si>
  <si>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</si>
  <si>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</si>
  <si>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</si>
  <si>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</si>
  <si>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</si>
  <si>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</si>
  <si>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</si>
  <si>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</si>
  <si>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</si>
  <si>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</si>
  <si>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</si>
  <si>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</si>
  <si>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</si>
  <si>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</si>
  <si>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</si>
  <si>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</si>
  <si>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</si>
  <si>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</si>
  <si>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</si>
  <si>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</si>
  <si>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</si>
  <si>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</si>
  <si>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</si>
  <si>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</si>
  <si>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</si>
  <si>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</si>
  <si>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</si>
  <si>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</si>
  <si>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</si>
  <si>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</si>
  <si>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</si>
  <si>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</si>
  <si>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</si>
  <si>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</si>
  <si>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</si>
  <si>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</si>
  <si>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</si>
  <si>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</si>
  <si>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</si>
  <si>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</si>
  <si>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</si>
  <si>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</si>
  <si>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</si>
  <si>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</si>
  <si>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</si>
  <si>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</si>
  <si>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</si>
  <si>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</si>
  <si>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</si>
  <si>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</si>
  <si>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</si>
  <si>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</si>
  <si>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</si>
  <si>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</si>
  <si>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</si>
  <si>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</si>
  <si>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</si>
  <si>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</si>
  <si>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</si>
  <si>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</si>
  <si>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</si>
  <si>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</si>
  <si>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</si>
  <si>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</si>
  <si>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</si>
  <si>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</si>
  <si>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</si>
  <si>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</si>
  <si>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</si>
  <si>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</si>
  <si>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</si>
  <si>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</si>
  <si>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</si>
  <si>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</si>
  <si>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</si>
  <si>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</si>
  <si>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</si>
  <si>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</si>
  <si>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</si>
  <si>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</si>
  <si>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</si>
  <si>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</si>
  <si>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</si>
  <si>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</si>
  <si>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</si>
  <si>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</si>
  <si>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</si>
  <si>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</si>
  <si>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</si>
  <si>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</si>
  <si>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</si>
  <si>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</si>
  <si>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</si>
  <si>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</si>
  <si>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</si>
  <si>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</si>
  <si>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</si>
  <si>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</si>
  <si>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</si>
  <si>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</si>
  <si>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</si>
  <si>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</si>
  <si>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</si>
  <si>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</si>
  <si>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</si>
  <si>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</si>
  <si>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</si>
  <si>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</si>
  <si>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</si>
  <si>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</si>
  <si>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</si>
  <si>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</si>
  <si>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</si>
  <si>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</si>
  <si>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</si>
  <si>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</si>
  <si>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</si>
  <si>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</si>
  <si>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</si>
  <si>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</si>
  <si>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</si>
  <si>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</si>
  <si>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</si>
  <si>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</si>
  <si>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</si>
  <si>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</si>
  <si>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</si>
  <si>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</si>
  <si>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</si>
  <si>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</si>
  <si>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</si>
  <si>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</si>
  <si>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</si>
  <si>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</si>
  <si>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</si>
  <si>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</si>
  <si>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</si>
  <si>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</si>
  <si>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</si>
  <si>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</si>
  <si>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</si>
  <si>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</si>
  <si>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</si>
  <si>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</si>
  <si>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</si>
  <si>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</si>
  <si>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</si>
  <si>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</si>
  <si>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</si>
  <si>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</si>
  <si>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</si>
  <si>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</si>
  <si>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</si>
  <si>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</si>
  <si>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</si>
  <si>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</si>
  <si>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</si>
  <si>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</si>
  <si>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</si>
  <si>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</si>
  <si>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</si>
  <si>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</si>
  <si>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</si>
  <si>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</si>
  <si>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</si>
  <si>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</si>
  <si>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</si>
  <si>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</si>
  <si>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</si>
  <si>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</si>
  <si>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</si>
  <si>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</si>
  <si>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</si>
  <si>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</si>
  <si>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</si>
  <si>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</si>
  <si>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</si>
  <si>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</si>
  <si>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</si>
  <si>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</si>
  <si>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</si>
  <si>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</si>
  <si>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</si>
  <si>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</si>
  <si>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</si>
  <si>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</si>
  <si>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</si>
  <si>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</si>
  <si>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</si>
  <si>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</si>
  <si>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</si>
  <si>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</si>
  <si>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</si>
  <si>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</si>
  <si>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</si>
  <si>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</si>
  <si>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</si>
  <si>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</si>
  <si>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</si>
  <si>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</si>
  <si>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</si>
  <si>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</si>
  <si>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</si>
  <si>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</si>
  <si>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</si>
  <si>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</si>
  <si>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</si>
  <si>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</si>
  <si>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</si>
  <si>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</si>
  <si>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</si>
  <si>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</si>
  <si>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</si>
  <si>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</si>
  <si>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</si>
  <si>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</si>
  <si>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</si>
  <si>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</si>
  <si>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</si>
  <si>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</si>
  <si>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</si>
  <si>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</si>
  <si>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</si>
  <si>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</si>
  <si>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</si>
  <si>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</si>
  <si>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</si>
  <si>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</si>
  <si>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</si>
  <si>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</si>
  <si>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</si>
  <si>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</si>
  <si>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</si>
  <si>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</si>
  <si>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</si>
  <si>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</si>
  <si>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</si>
  <si>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</si>
  <si>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</si>
  <si>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</si>
  <si>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</si>
  <si>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</si>
  <si>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</si>
  <si>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</si>
  <si>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</si>
  <si>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</si>
  <si>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</si>
  <si>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</si>
  <si>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</si>
  <si>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</si>
  <si>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</si>
  <si>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</si>
  <si>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</si>
  <si>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</si>
  <si>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</si>
  <si>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</si>
  <si>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</si>
  <si>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</si>
  <si>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</si>
  <si>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</si>
  <si>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</si>
  <si>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</si>
  <si>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</si>
  <si>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</si>
  <si>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</si>
  <si>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</si>
  <si>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</si>
  <si>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</si>
  <si>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</si>
  <si>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</si>
  <si>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</si>
  <si>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</si>
  <si>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</si>
  <si>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</si>
  <si>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</si>
  <si>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</si>
  <si>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</si>
  <si>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</si>
  <si>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</si>
  <si>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</si>
  <si>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</si>
  <si>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</si>
  <si>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</si>
  <si>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</si>
  <si>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</si>
  <si>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</si>
  <si>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</si>
  <si>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</si>
  <si>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</si>
  <si>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</si>
  <si>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</si>
  <si>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</si>
  <si>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</si>
  <si>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</si>
  <si>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</si>
  <si>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</si>
  <si>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</si>
  <si>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</si>
  <si>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</si>
  <si>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</si>
  <si>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</si>
  <si>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</si>
  <si>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</si>
  <si>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</si>
  <si>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</si>
  <si>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</si>
  <si>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</si>
  <si>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</si>
  <si>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</si>
  <si>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</si>
  <si>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</si>
  <si>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</si>
  <si>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</si>
  <si>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</si>
  <si>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</si>
  <si>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</si>
  <si>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</si>
  <si>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</si>
  <si>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</si>
  <si>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</si>
  <si>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</si>
  <si>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</si>
  <si>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</si>
  <si>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</si>
  <si>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</si>
  <si>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</si>
  <si>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</si>
  <si>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</si>
  <si>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</si>
  <si>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</si>
  <si>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</si>
  <si>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</si>
  <si>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</si>
  <si>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</si>
  <si>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</si>
  <si>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</si>
  <si>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</si>
  <si>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</si>
  <si>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</si>
  <si>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</si>
  <si>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</si>
  <si>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</si>
  <si>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</si>
  <si>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</si>
  <si>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</si>
  <si>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</si>
  <si>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</si>
  <si>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</si>
  <si>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</si>
  <si>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</si>
  <si>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</si>
  <si>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</si>
  <si>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</si>
  <si>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</si>
  <si>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</si>
  <si>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</si>
  <si>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</si>
  <si>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</si>
  <si>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</si>
  <si>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</si>
  <si>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</si>
  <si>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</si>
  <si>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</si>
  <si>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</si>
  <si>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</si>
  <si>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</si>
  <si>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</si>
  <si>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</si>
  <si>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</si>
  <si>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</si>
  <si>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</si>
  <si>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</si>
  <si>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</si>
  <si>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</si>
  <si>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</si>
  <si>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</si>
  <si>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</si>
  <si>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</si>
  <si>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</si>
  <si>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</si>
  <si>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</si>
  <si>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</si>
  <si>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</si>
  <si>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</si>
  <si>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</si>
  <si>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</si>
  <si>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</si>
  <si>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</si>
  <si>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</si>
  <si>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</si>
  <si>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</si>
  <si>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</si>
  <si>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</si>
  <si>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</si>
  <si>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</si>
  <si>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</si>
  <si>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</si>
  <si>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</si>
  <si>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</si>
  <si>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</si>
  <si>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</si>
  <si>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</si>
  <si>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</si>
  <si>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</si>
  <si>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</si>
  <si>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</si>
  <si>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</si>
  <si>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</si>
  <si>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</si>
  <si>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</si>
  <si>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</si>
  <si>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</si>
  <si>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</si>
  <si>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</si>
  <si>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</si>
  <si>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</si>
  <si>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</si>
  <si>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</si>
  <si>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</si>
  <si>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</si>
  <si>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</si>
  <si>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</si>
  <si>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</si>
  <si>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</si>
  <si>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</si>
  <si>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</si>
  <si>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</si>
  <si>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</si>
  <si>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</si>
  <si>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</si>
  <si>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</si>
  <si>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</si>
  <si>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</si>
  <si>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</si>
  <si>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</si>
  <si>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</si>
  <si>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</si>
  <si>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</si>
  <si>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</si>
  <si>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</si>
  <si>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</si>
  <si>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</si>
  <si>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</si>
  <si>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</si>
  <si>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</si>
  <si>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</si>
  <si>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</si>
  <si>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</si>
  <si>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</si>
  <si>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</si>
  <si>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</si>
  <si>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</si>
  <si>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</si>
  <si>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</si>
  <si>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</si>
  <si>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</si>
  <si>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</si>
  <si>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</si>
  <si>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</si>
  <si>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</si>
  <si>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</si>
  <si>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</si>
  <si>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</si>
  <si>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</si>
  <si>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</si>
  <si>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</si>
  <si>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</si>
  <si>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</si>
  <si>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</si>
  <si>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</si>
  <si>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</si>
  <si>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</si>
  <si>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</si>
  <si>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</si>
  <si>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</si>
  <si>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</si>
  <si>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</si>
  <si>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</si>
  <si>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</si>
  <si>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</si>
  <si>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</si>
  <si>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</si>
  <si>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</si>
  <si>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</si>
  <si>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</si>
  <si>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</si>
  <si>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</si>
  <si>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</si>
  <si>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</si>
  <si>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</si>
  <si>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</si>
  <si>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</si>
  <si>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</si>
  <si>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</si>
  <si>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</si>
  <si>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</si>
  <si>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</si>
  <si>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</si>
  <si>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</si>
  <si>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</si>
  <si>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</si>
  <si>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</si>
  <si>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</si>
  <si>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</si>
  <si>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</si>
  <si>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</si>
  <si>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</si>
  <si>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</si>
  <si>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</si>
  <si>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</si>
  <si>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</si>
  <si>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</si>
  <si>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</si>
  <si>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</si>
  <si>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</si>
  <si>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</si>
  <si>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</si>
  <si>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</si>
  <si>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</si>
  <si>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</si>
  <si>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</si>
  <si>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</si>
  <si>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</si>
  <si>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</si>
  <si>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</si>
  <si>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</si>
  <si>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</si>
  <si>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</si>
  <si>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</si>
  <si>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</si>
  <si>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</si>
  <si>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</si>
  <si>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</si>
  <si>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</si>
  <si>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</si>
  <si>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</si>
  <si>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</si>
  <si>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</si>
  <si>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</si>
  <si>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</si>
  <si>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</si>
  <si>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</si>
  <si>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</si>
  <si>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</si>
  <si>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</si>
  <si>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</si>
  <si>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</si>
  <si>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</si>
  <si>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</si>
  <si>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</si>
  <si>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</si>
  <si>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</si>
  <si>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</si>
  <si>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</si>
  <si>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</si>
  <si>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</si>
  <si>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</si>
  <si>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</si>
  <si>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</si>
  <si>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</si>
  <si>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</si>
  <si>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</si>
  <si>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</si>
  <si>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</si>
  <si>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</si>
  <si>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</si>
  <si>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</si>
  <si>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</si>
  <si>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</si>
  <si>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</si>
  <si>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</si>
  <si>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</si>
  <si>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</si>
  <si>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</si>
  <si>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</si>
  <si>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</si>
  <si>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</si>
  <si>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</si>
  <si>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</si>
  <si>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</si>
  <si>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</si>
  <si>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</si>
  <si>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</si>
  <si>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</si>
  <si>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</si>
  <si>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</si>
  <si>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</si>
  <si>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</si>
  <si>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</si>
  <si>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</si>
  <si>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</si>
  <si>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</si>
  <si>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</si>
  <si>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</si>
  <si>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</si>
  <si>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</si>
  <si>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</si>
  <si>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</si>
  <si>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</si>
  <si>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</si>
  <si>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</si>
  <si>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</si>
  <si>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</si>
  <si>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</si>
  <si>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</si>
  <si>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</si>
  <si>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</si>
  <si>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</si>
  <si>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</si>
  <si>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</si>
  <si>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</si>
  <si>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</si>
  <si>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</si>
  <si>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</si>
  <si>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</si>
  <si>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</si>
  <si>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</si>
  <si>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</si>
  <si>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</si>
  <si>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</si>
  <si>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</si>
  <si>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</si>
  <si>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</si>
  <si>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</si>
  <si>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</si>
  <si>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</si>
  <si>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</si>
  <si>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</si>
  <si>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</si>
  <si>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</si>
  <si>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</si>
  <si>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</si>
  <si>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</si>
  <si>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</si>
  <si>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</si>
  <si>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</si>
  <si>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</si>
  <si>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</si>
  <si>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</si>
  <si>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</si>
  <si>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</si>
  <si>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</si>
  <si>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</si>
  <si>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</si>
  <si>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</si>
  <si>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</si>
  <si>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</si>
  <si>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</si>
  <si>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</si>
  <si>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</si>
  <si>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</si>
  <si>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</si>
  <si>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</si>
  <si>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</si>
  <si>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</si>
  <si>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</si>
  <si>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</si>
  <si>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</si>
  <si>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</si>
  <si>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</si>
  <si>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</si>
  <si>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</si>
  <si>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</si>
  <si>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</si>
  <si>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</si>
  <si>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</si>
  <si>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</si>
  <si>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</si>
  <si>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</si>
  <si>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</si>
  <si>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</si>
  <si>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</si>
  <si>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</si>
  <si>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</si>
  <si>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</si>
  <si>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</si>
  <si>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</si>
  <si>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</si>
  <si>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</si>
  <si>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</si>
  <si>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</si>
  <si>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</si>
  <si>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</si>
  <si>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</si>
  <si>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</si>
  <si>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</si>
  <si>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</si>
  <si>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</si>
  <si>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</si>
  <si>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</si>
  <si>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</si>
  <si>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</si>
  <si>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</si>
  <si>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</si>
  <si>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</si>
  <si>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</si>
  <si>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</si>
  <si>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</si>
  <si>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</si>
  <si>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</si>
  <si>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</si>
  <si>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</si>
  <si>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</si>
  <si>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</si>
  <si>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</si>
  <si>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</si>
  <si>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</si>
  <si>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</si>
  <si>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</si>
  <si>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</si>
  <si>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</si>
  <si>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</si>
  <si>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</si>
  <si>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</si>
  <si>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</si>
  <si>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</si>
  <si>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</si>
  <si>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</si>
  <si>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</si>
  <si>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</si>
  <si>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</si>
  <si>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</si>
  <si>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</si>
  <si>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</si>
  <si>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</si>
  <si>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</si>
  <si>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</si>
  <si>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</si>
  <si>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</si>
  <si>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</si>
  <si>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</si>
  <si>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</si>
  <si>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</si>
  <si>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</si>
  <si>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</si>
  <si>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</si>
  <si>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</si>
  <si>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</si>
  <si>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</si>
  <si>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</si>
  <si>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</si>
  <si>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</si>
  <si>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</si>
  <si>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</si>
  <si>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</si>
  <si>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</si>
  <si>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</si>
  <si>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</si>
  <si>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</si>
  <si>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</si>
  <si>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</si>
  <si>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</si>
  <si>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</si>
  <si>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</si>
  <si>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</si>
  <si>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</si>
  <si>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</si>
  <si>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</si>
  <si>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</si>
  <si>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</si>
  <si>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</si>
  <si>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</si>
  <si>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</si>
  <si>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</si>
  <si>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</si>
  <si>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</si>
  <si>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</si>
  <si>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</si>
  <si>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</si>
  <si>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</si>
  <si>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</si>
  <si>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</si>
  <si>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</si>
  <si>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</si>
  <si>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</si>
  <si>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</si>
  <si>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</si>
  <si>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</si>
  <si>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</si>
  <si>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</si>
  <si>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</si>
  <si>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</si>
  <si>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</si>
  <si>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</si>
  <si>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</si>
  <si>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</si>
  <si>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</si>
  <si>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</si>
  <si>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</si>
  <si>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</si>
  <si>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</si>
  <si>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</si>
  <si>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</si>
  <si>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</si>
  <si>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</si>
  <si>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</si>
  <si>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</si>
  <si>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</si>
  <si>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</si>
  <si>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</si>
  <si>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</si>
  <si>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</si>
  <si>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</si>
  <si>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</si>
  <si>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</si>
  <si>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</si>
  <si>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</si>
  <si>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</si>
  <si>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</si>
  <si>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</si>
  <si>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</si>
  <si>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</si>
  <si>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</si>
  <si>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</si>
  <si>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</si>
  <si>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</si>
  <si>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</si>
  <si>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</si>
  <si>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</si>
  <si>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</si>
  <si>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</si>
  <si>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</si>
  <si>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</si>
  <si>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</si>
  <si>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</si>
  <si>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</si>
  <si>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</si>
  <si>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</si>
  <si>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</si>
  <si>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</si>
  <si>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</si>
  <si>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</si>
  <si>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</si>
  <si>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</si>
  <si>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</si>
  <si>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</si>
  <si>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</si>
  <si>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</si>
  <si>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</si>
  <si>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</si>
  <si>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</si>
  <si>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</si>
  <si>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</si>
  <si>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</si>
  <si>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</si>
  <si>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</si>
  <si>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</si>
  <si>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</si>
  <si>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</si>
  <si>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</si>
  <si>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</si>
  <si>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</si>
  <si>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</si>
  <si>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</si>
  <si>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</si>
  <si>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</si>
  <si>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</si>
  <si>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</si>
  <si>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</si>
  <si>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</si>
  <si>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</si>
  <si>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</si>
  <si>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</si>
  <si>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</si>
  <si>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</si>
  <si>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</si>
  <si>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</si>
  <si>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</si>
  <si>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</si>
  <si>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</si>
  <si>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</si>
  <si>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</si>
  <si>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</si>
  <si>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</si>
  <si>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</si>
  <si>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</si>
  <si>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</si>
  <si>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</si>
  <si>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</si>
  <si>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</si>
  <si>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</si>
  <si>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</si>
  <si>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</si>
  <si>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</si>
  <si>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</si>
  <si>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</si>
  <si>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</si>
  <si>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</si>
  <si>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</si>
  <si>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</si>
  <si>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</si>
  <si>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</si>
  <si>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</si>
  <si>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</si>
  <si>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</si>
  <si>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</si>
  <si>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</si>
  <si>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</si>
  <si>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</si>
  <si>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</si>
  <si>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</si>
  <si>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</si>
  <si>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</si>
  <si>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</si>
  <si>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</si>
  <si>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</si>
  <si>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</si>
  <si>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</si>
  <si>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</si>
  <si>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</si>
  <si>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</si>
  <si>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</si>
  <si>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</si>
  <si>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</si>
  <si>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</si>
  <si>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</si>
  <si>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</si>
  <si>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</si>
  <si>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</si>
  <si>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</si>
  <si>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</si>
  <si>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</si>
  <si>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</si>
  <si>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</si>
  <si>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</si>
  <si>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</si>
  <si>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</si>
  <si>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</si>
  <si>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</si>
  <si>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</si>
  <si>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</si>
  <si>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</si>
  <si>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</si>
  <si>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</si>
  <si>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</si>
  <si>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</si>
  <si>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</si>
  <si>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</si>
  <si>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</si>
  <si>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</si>
  <si>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</si>
  <si>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</si>
  <si>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</si>
  <si>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</si>
  <si>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</si>
  <si>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</si>
  <si>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</si>
  <si>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</si>
  <si>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</si>
  <si>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</si>
  <si>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</si>
  <si>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</si>
  <si>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</si>
  <si>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</si>
  <si>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</si>
  <si>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</si>
  <si>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</si>
  <si>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</si>
  <si>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</si>
  <si>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</si>
  <si>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</si>
  <si>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</si>
  <si>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</si>
  <si>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</si>
  <si>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</si>
  <si>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</si>
  <si>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</si>
  <si>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</si>
  <si>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</si>
  <si>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</si>
  <si>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</si>
  <si>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</si>
  <si>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</si>
  <si>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</si>
  <si>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</si>
  <si>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</si>
  <si>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</si>
  <si>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</si>
  <si>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</si>
  <si>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</si>
  <si>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</si>
  <si>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</si>
  <si>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</si>
  <si>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</si>
  <si>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</si>
  <si>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</si>
  <si>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</si>
  <si>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</si>
  <si>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</si>
  <si>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</si>
  <si>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</si>
  <si>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</si>
  <si>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</si>
  <si>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</si>
  <si>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</si>
  <si>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</si>
  <si>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</si>
  <si>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</si>
  <si>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</si>
  <si>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</si>
  <si>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</si>
  <si>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</si>
  <si>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</si>
  <si>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</si>
  <si>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</si>
  <si>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</si>
  <si>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</si>
  <si>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</si>
  <si>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</si>
  <si>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</si>
  <si>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</si>
  <si>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</si>
  <si>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</si>
  <si>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</si>
  <si>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</si>
  <si>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</si>
  <si>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</si>
  <si>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</si>
  <si>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</si>
  <si>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</si>
  <si>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</si>
  <si>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</si>
  <si>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</si>
  <si>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</si>
  <si>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</si>
  <si>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</si>
  <si>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</si>
  <si>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</si>
  <si>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</si>
  <si>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</si>
  <si>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</si>
  <si>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</si>
  <si>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</si>
  <si>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</si>
  <si>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</si>
  <si>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</si>
  <si>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</si>
  <si>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</si>
  <si>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</si>
  <si>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</si>
  <si>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</si>
  <si>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</si>
  <si>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</si>
  <si>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</si>
  <si>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</si>
  <si>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</si>
  <si>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</si>
  <si>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</si>
  <si>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</si>
  <si>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</si>
  <si>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</si>
  <si>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</si>
  <si>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</si>
  <si>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</si>
  <si>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</si>
  <si>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</si>
  <si>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</si>
  <si>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</si>
  <si>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</si>
  <si>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</si>
  <si>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</si>
  <si>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</si>
  <si>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</si>
  <si>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</si>
  <si>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</si>
  <si>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</si>
  <si>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</si>
  <si>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</si>
  <si>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</si>
  <si>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</si>
  <si>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</si>
  <si>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</si>
  <si>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</si>
  <si>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</si>
  <si>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</si>
  <si>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</si>
  <si>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</si>
  <si>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</si>
  <si>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</si>
  <si>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</si>
  <si>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</si>
  <si>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</si>
  <si>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</si>
  <si>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</si>
  <si>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</si>
  <si>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</si>
  <si>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</si>
  <si>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</si>
  <si>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</si>
  <si>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</si>
  <si>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</si>
  <si>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</si>
  <si>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</si>
  <si>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</si>
  <si>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</si>
  <si>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</si>
  <si>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</si>
  <si>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</si>
  <si>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</si>
  <si>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</si>
  <si>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</si>
  <si>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</si>
  <si>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</si>
  <si>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</si>
  <si>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</si>
  <si>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</si>
  <si>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</si>
  <si>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</si>
  <si>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</si>
  <si>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</si>
  <si>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</si>
  <si>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</si>
  <si>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</si>
  <si>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</si>
  <si>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</si>
  <si>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</si>
  <si>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</si>
  <si>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</si>
  <si>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</si>
  <si>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</si>
  <si>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</si>
  <si>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</si>
  <si>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</si>
  <si>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</si>
  <si>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</si>
  <si>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</si>
  <si>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</si>
  <si>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</si>
  <si>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</si>
  <si>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</si>
  <si>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</si>
  <si>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</si>
  <si>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</si>
  <si>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</si>
  <si>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</si>
  <si>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</si>
  <si>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</si>
  <si>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</si>
  <si>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</si>
  <si>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</si>
  <si>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</si>
  <si>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</si>
  <si>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</si>
  <si>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</si>
  <si>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</si>
  <si>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</si>
  <si>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</si>
  <si>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</si>
  <si>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</si>
  <si>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</si>
  <si>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</si>
  <si>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</si>
  <si>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</si>
  <si>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</si>
  <si>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</si>
  <si>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</si>
  <si>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</si>
  <si>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</si>
  <si>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</si>
  <si>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</si>
  <si>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</si>
  <si>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</si>
  <si>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</si>
  <si>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</si>
  <si>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</si>
  <si>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</si>
  <si>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</si>
  <si>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</si>
  <si>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</si>
  <si>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</si>
  <si>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</si>
  <si>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</si>
  <si>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</si>
  <si>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</si>
  <si>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</si>
  <si>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</si>
  <si>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</si>
  <si>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</si>
  <si>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</si>
  <si>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</si>
  <si>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</si>
  <si>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</si>
  <si>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</si>
  <si>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</si>
  <si>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</si>
  <si>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</si>
  <si>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</si>
  <si>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</si>
  <si>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</si>
  <si>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</si>
  <si>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</si>
  <si>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</si>
  <si>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</si>
  <si>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</si>
  <si>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</si>
  <si>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</si>
  <si>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</si>
  <si>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</si>
  <si>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</si>
  <si>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</si>
  <si>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</si>
  <si>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</si>
  <si>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</si>
  <si>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</si>
  <si>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</si>
  <si>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</si>
  <si>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</si>
  <si>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</si>
  <si>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</si>
  <si>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</si>
  <si>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</si>
  <si>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</si>
  <si>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</si>
  <si>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</si>
  <si>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</si>
  <si>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</si>
  <si>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</si>
  <si>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</si>
  <si>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</si>
  <si>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</si>
  <si>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</si>
  <si>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</si>
  <si>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</si>
  <si>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</si>
  <si>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</si>
  <si>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</si>
  <si>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</si>
  <si>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</si>
  <si>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</si>
  <si>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</si>
  <si>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</si>
  <si>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</si>
  <si>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</si>
  <si>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</si>
  <si>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</si>
  <si>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</si>
  <si>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</si>
  <si>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</si>
  <si>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</si>
  <si>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</si>
  <si>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</si>
  <si>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</si>
  <si>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</si>
  <si>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</si>
  <si>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</si>
  <si>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</si>
  <si>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</si>
  <si>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</si>
  <si>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</si>
  <si>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</si>
  <si>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</si>
  <si>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</si>
  <si>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</si>
  <si>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</si>
  <si>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</si>
  <si>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</si>
  <si>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</si>
  <si>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</si>
  <si>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</si>
  <si>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</si>
  <si>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</si>
  <si>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</si>
  <si>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</si>
  <si>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</si>
  <si>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</si>
  <si>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</si>
  <si>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</si>
  <si>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</si>
  <si>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</si>
  <si>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</si>
  <si>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</si>
  <si>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</si>
  <si>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</si>
  <si>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</si>
  <si>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</si>
  <si>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</si>
  <si>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</si>
  <si>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</si>
  <si>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</si>
  <si>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</si>
  <si>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</si>
  <si>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</si>
  <si>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</si>
  <si>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</si>
  <si>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</si>
  <si>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</si>
  <si>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</si>
  <si>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</si>
  <si>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</si>
  <si>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</si>
  <si>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</si>
  <si>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</si>
  <si>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</si>
  <si>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</si>
  <si>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</si>
  <si>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</si>
  <si>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</si>
  <si>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</si>
  <si>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</si>
  <si>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</si>
  <si>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</si>
  <si>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</si>
  <si>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</si>
  <si>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</si>
  <si>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</si>
  <si>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</si>
  <si>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</si>
  <si>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</si>
  <si>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</si>
  <si>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</si>
  <si>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</si>
  <si>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</si>
  <si>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</si>
  <si>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</si>
  <si>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</si>
  <si>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</si>
  <si>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</si>
  <si>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</si>
  <si>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</si>
  <si>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</si>
  <si>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</si>
  <si>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</si>
  <si>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</si>
  <si>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</si>
  <si>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</si>
  <si>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</si>
  <si>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</si>
  <si>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</si>
  <si>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</si>
  <si>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</si>
  <si>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</si>
  <si>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</si>
  <si>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</si>
  <si>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</si>
  <si>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</si>
  <si>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</si>
  <si>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</si>
  <si>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</si>
  <si>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</si>
  <si>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</si>
  <si>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</si>
  <si>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</si>
  <si>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</si>
  <si>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</si>
  <si>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</si>
  <si>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</si>
  <si>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</si>
  <si>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</si>
  <si>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</si>
  <si>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</si>
  <si>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</si>
  <si>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</si>
  <si>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</si>
  <si>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</si>
  <si>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</si>
  <si>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</si>
  <si>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</si>
  <si>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</si>
  <si>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</si>
  <si>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</si>
  <si>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</si>
  <si>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</si>
  <si>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</si>
  <si>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</si>
  <si>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</si>
  <si>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</si>
  <si>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</si>
  <si>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</si>
  <si>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</si>
  <si>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</si>
  <si>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</si>
  <si>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</si>
  <si>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</si>
  <si>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</si>
  <si>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</si>
  <si>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</si>
  <si>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</si>
  <si>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</si>
  <si>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</si>
  <si>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</si>
  <si>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</si>
  <si>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</si>
  <si>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</si>
  <si>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</si>
  <si>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</si>
  <si>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</si>
  <si>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</si>
  <si>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</si>
  <si>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</si>
  <si>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</si>
  <si>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</si>
  <si>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</si>
  <si>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</si>
  <si>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</si>
  <si>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</si>
  <si>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</si>
  <si>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</si>
  <si>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</si>
  <si>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</si>
  <si>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</si>
  <si>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</si>
  <si>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</si>
  <si>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</si>
  <si>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</si>
  <si>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</si>
  <si>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</si>
  <si>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</si>
  <si>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</si>
  <si>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</si>
  <si>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</si>
  <si>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</si>
  <si>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</si>
  <si>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</si>
  <si>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</si>
  <si>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</si>
  <si>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</si>
  <si>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</si>
  <si>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</si>
  <si>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</si>
  <si>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</si>
  <si>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</si>
  <si>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</si>
  <si>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</si>
  <si>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</si>
  <si>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</si>
  <si>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</si>
  <si>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</si>
  <si>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</si>
  <si>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</si>
  <si>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</si>
  <si>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</si>
  <si>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</si>
  <si>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</si>
  <si>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</si>
  <si>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</si>
  <si>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</si>
  <si>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</si>
  <si>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</si>
  <si>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</si>
  <si>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</si>
  <si>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</si>
  <si>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</si>
  <si>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</si>
  <si>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</si>
  <si>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</si>
  <si>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</si>
  <si>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</si>
  <si>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</si>
  <si>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</si>
  <si>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</si>
  <si>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</si>
  <si>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</si>
  <si>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</si>
  <si>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</si>
  <si>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</si>
  <si>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</si>
  <si>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</si>
  <si>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</si>
  <si>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</si>
  <si>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</si>
  <si>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</si>
  <si>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</si>
  <si>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</si>
  <si>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</si>
  <si>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</si>
  <si>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</si>
  <si>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</si>
  <si>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</si>
  <si>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</si>
  <si>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</si>
  <si>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</si>
  <si>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</si>
  <si>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</si>
  <si>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</si>
  <si>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</si>
  <si>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</si>
  <si>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</si>
  <si>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</si>
  <si>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</si>
  <si>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</si>
  <si>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</si>
  <si>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</si>
  <si>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</si>
  <si>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</si>
  <si>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</si>
  <si>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</si>
  <si>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</si>
  <si>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</si>
  <si>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</si>
  <si>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</si>
  <si>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</si>
  <si>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</si>
  <si>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</si>
  <si>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</si>
  <si>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</si>
  <si>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</si>
  <si>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</si>
  <si>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</si>
  <si>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</si>
  <si>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</si>
  <si>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</si>
  <si>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</si>
  <si>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</si>
  <si>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</si>
  <si>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</si>
  <si>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</si>
  <si>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</si>
  <si>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</si>
  <si>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</si>
  <si>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</si>
  <si>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</si>
  <si>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</si>
  <si>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</si>
  <si>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</si>
  <si>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</si>
  <si>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</si>
  <si>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</si>
  <si>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</si>
  <si>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</si>
  <si>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</si>
  <si>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</si>
  <si>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</si>
  <si>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</si>
  <si>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</si>
  <si>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</si>
  <si>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</si>
  <si>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</si>
  <si>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</si>
  <si>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</si>
  <si>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</si>
  <si>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</si>
  <si>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</si>
  <si>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</si>
  <si>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</si>
  <si>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</si>
  <si>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</si>
  <si>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</si>
  <si>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</si>
  <si>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</si>
  <si>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</si>
  <si>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</si>
  <si>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</si>
  <si>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</si>
  <si>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</si>
  <si>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</si>
  <si>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</si>
  <si>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</si>
  <si>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</si>
  <si>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</si>
  <si>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</si>
  <si>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</si>
  <si>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</si>
  <si>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</si>
  <si>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</si>
  <si>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</si>
  <si>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</si>
  <si>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</si>
  <si>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</si>
  <si>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</si>
  <si>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</si>
  <si>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</si>
  <si>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</si>
  <si>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</si>
  <si>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</si>
  <si>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</si>
  <si>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</si>
  <si>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</si>
  <si>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</si>
  <si>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</si>
  <si>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</si>
  <si>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</si>
  <si>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</si>
  <si>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</si>
  <si>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</si>
  <si>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</si>
  <si>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</si>
  <si>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</si>
  <si>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</si>
  <si>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</si>
  <si>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</si>
  <si>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</si>
  <si>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</si>
  <si>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</si>
  <si>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</si>
  <si>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</si>
  <si>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</si>
  <si>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</si>
  <si>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</si>
  <si>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</si>
  <si>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</si>
  <si>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</si>
  <si>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</si>
  <si>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</si>
  <si>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</si>
  <si>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</si>
  <si>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</si>
  <si>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</si>
  <si>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</si>
  <si>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</si>
  <si>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</si>
  <si>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</si>
  <si>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</si>
  <si>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</si>
  <si>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</si>
  <si>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</si>
  <si>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</si>
  <si>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</si>
  <si>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</si>
  <si>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</si>
  <si>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</si>
  <si>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</si>
  <si>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</si>
  <si>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</si>
  <si>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</si>
  <si>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</si>
  <si>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</si>
  <si>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</si>
  <si>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</si>
  <si>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</si>
  <si>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</si>
  <si>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</si>
  <si>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</si>
  <si>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</si>
  <si>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</si>
  <si>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</si>
  <si>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</si>
  <si>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</si>
  <si>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</si>
  <si>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</si>
  <si>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</si>
  <si>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</si>
  <si>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</si>
  <si>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</si>
  <si>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</si>
  <si>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</si>
  <si>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</si>
  <si>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</si>
  <si>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</si>
  <si>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</si>
  <si>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</si>
  <si>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</si>
  <si>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</si>
  <si>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</si>
  <si>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</si>
  <si>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</si>
  <si>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</si>
  <si>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</si>
  <si>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</si>
  <si>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</si>
  <si>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</si>
  <si>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</si>
  <si>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</si>
  <si>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</si>
  <si>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</si>
  <si>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</si>
  <si>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</si>
  <si>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</si>
  <si>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</si>
  <si>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</si>
  <si>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</si>
  <si>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</si>
  <si>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</si>
  <si>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</si>
  <si>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</si>
  <si>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</si>
  <si>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</si>
  <si>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</si>
  <si>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</si>
  <si>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</si>
  <si>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</si>
  <si>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</si>
  <si>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</si>
  <si>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</si>
  <si>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</si>
  <si>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</si>
  <si>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</si>
  <si>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</si>
  <si>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</si>
  <si>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</si>
  <si>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</si>
  <si>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</si>
  <si>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</si>
  <si>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</si>
  <si>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</si>
  <si>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</si>
  <si>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</si>
  <si>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</si>
  <si>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</si>
  <si>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</si>
  <si>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</si>
  <si>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</si>
  <si>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</si>
  <si>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</si>
  <si>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</si>
  <si>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</si>
  <si>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</si>
  <si>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</si>
  <si>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</si>
  <si>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</si>
  <si>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</si>
  <si>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</si>
  <si>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</si>
  <si>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</si>
  <si>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</si>
  <si>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</si>
  <si>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</si>
  <si>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</si>
  <si>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</si>
  <si>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</si>
  <si>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</si>
  <si>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</si>
  <si>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</si>
  <si>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</si>
  <si>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</si>
  <si>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</si>
  <si>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</si>
  <si>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</si>
  <si>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</si>
  <si>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</si>
  <si>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</si>
  <si>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</si>
  <si>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</si>
  <si>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</si>
  <si>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</si>
  <si>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</si>
  <si>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</si>
  <si>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</si>
  <si>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</si>
  <si>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</si>
  <si>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</si>
  <si>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</si>
  <si>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</si>
  <si>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</si>
  <si>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</si>
  <si>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</si>
  <si>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</si>
  <si>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</si>
  <si>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</si>
  <si>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</si>
  <si>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</si>
  <si>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</si>
  <si>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</si>
  <si>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</si>
  <si>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</si>
  <si>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</si>
  <si>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</si>
  <si>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</si>
  <si>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</si>
  <si>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</si>
  <si>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</si>
  <si>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</si>
  <si>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</si>
  <si>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</si>
  <si>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</si>
  <si>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</si>
  <si>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</si>
  <si>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</si>
  <si>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</si>
  <si>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</si>
  <si>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</si>
  <si>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</si>
  <si>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</si>
  <si>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</si>
  <si>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</si>
  <si>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</si>
  <si>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</si>
  <si>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</si>
  <si>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</si>
  <si>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</si>
  <si>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</si>
  <si>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</si>
  <si>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</si>
  <si>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</si>
  <si>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</si>
  <si>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</si>
  <si>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</si>
  <si>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</si>
  <si>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</si>
  <si>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</si>
  <si>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</si>
  <si>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</si>
  <si>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</si>
  <si>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</si>
  <si>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</si>
  <si>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</si>
  <si>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</si>
  <si>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</si>
  <si>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</si>
  <si>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</si>
  <si>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</si>
  <si>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</si>
  <si>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</si>
  <si>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</si>
  <si>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</si>
  <si>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</si>
  <si>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</si>
  <si>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</si>
  <si>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</si>
  <si>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</si>
  <si>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</si>
  <si>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</si>
  <si>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</si>
  <si>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</si>
  <si>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</si>
  <si>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</si>
  <si>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</si>
  <si>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</si>
  <si>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</si>
  <si>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</si>
  <si>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</si>
  <si>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</si>
  <si>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</si>
  <si>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</si>
  <si>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</si>
  <si>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</si>
  <si>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</si>
  <si>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</si>
  <si>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</si>
  <si>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</si>
  <si>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</si>
  <si>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</si>
  <si>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</si>
  <si>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</si>
  <si>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</si>
  <si>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</si>
  <si>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</si>
  <si>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</si>
  <si>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</si>
  <si>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</si>
  <si>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</si>
  <si>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</si>
  <si>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</si>
  <si>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</si>
  <si>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</si>
  <si>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</si>
  <si>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</si>
  <si>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</si>
  <si>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</si>
  <si>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</si>
  <si>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</si>
  <si>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</si>
  <si>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</si>
  <si>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</si>
  <si>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</si>
  <si>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</si>
  <si>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</si>
  <si>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</si>
  <si>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</si>
  <si>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</si>
  <si>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</si>
  <si>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</si>
  <si>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</si>
  <si>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</si>
  <si>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</si>
  <si>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</si>
  <si>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</si>
  <si>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</si>
  <si>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</si>
  <si>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</si>
  <si>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</si>
  <si>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</si>
  <si>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</si>
  <si>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</si>
  <si>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</si>
  <si>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</si>
  <si>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</si>
  <si>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</si>
  <si>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</si>
  <si>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</si>
  <si>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</si>
  <si>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</si>
  <si>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</si>
  <si>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</si>
  <si>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</si>
  <si>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</si>
  <si>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</si>
  <si>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</si>
  <si>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</si>
  <si>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</si>
  <si>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</si>
  <si>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</si>
  <si>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</si>
  <si>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</si>
  <si>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</si>
  <si>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</si>
  <si>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</si>
  <si>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</si>
  <si>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</si>
  <si>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</si>
  <si>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</si>
  <si>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</si>
  <si>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</si>
  <si>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</si>
  <si>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</si>
  <si>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</si>
  <si>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</si>
  <si>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</si>
  <si>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</si>
  <si>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</si>
  <si>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</si>
  <si>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</si>
  <si>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</si>
  <si>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</si>
  <si>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</si>
  <si>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</si>
  <si>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</si>
  <si>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</si>
  <si>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</si>
  <si>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</si>
  <si>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</si>
  <si>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</si>
  <si>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</si>
  <si>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</si>
  <si>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</si>
  <si>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</si>
  <si>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</si>
  <si>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</si>
  <si>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</si>
  <si>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</si>
  <si>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</si>
  <si>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</si>
  <si>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</si>
  <si>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</si>
  <si>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</si>
  <si>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</si>
  <si>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</si>
  <si>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</si>
  <si>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</si>
  <si>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</si>
  <si>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</si>
  <si>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</si>
  <si>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</si>
  <si>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</si>
  <si>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</si>
  <si>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</si>
  <si>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</si>
  <si>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</si>
  <si>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</si>
  <si>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</si>
  <si>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</si>
  <si>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</si>
  <si>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</si>
  <si>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</si>
  <si>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</si>
  <si>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</si>
  <si>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</si>
  <si>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</si>
  <si>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</si>
  <si>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</si>
  <si>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</si>
  <si>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</si>
  <si>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</si>
  <si>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</si>
  <si>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</si>
  <si>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</si>
  <si>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</si>
  <si>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</si>
  <si>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</si>
  <si>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</si>
  <si>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</si>
  <si>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</si>
  <si>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</si>
  <si>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</si>
  <si>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</si>
  <si>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</si>
  <si>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</si>
  <si>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</si>
  <si>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</si>
  <si>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</si>
  <si>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</si>
  <si>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</si>
  <si>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</si>
  <si>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</si>
  <si>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</si>
  <si>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</si>
  <si>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</si>
  <si>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</si>
  <si>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</si>
  <si>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</si>
  <si>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</si>
  <si>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</si>
  <si>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</si>
  <si>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</si>
  <si>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</si>
  <si>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</si>
  <si>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</si>
  <si>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</si>
  <si>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</si>
  <si>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</si>
  <si>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</si>
  <si>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</si>
  <si>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</si>
  <si>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</si>
  <si>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</si>
  <si>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</si>
  <si>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</si>
  <si>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</si>
  <si>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</si>
  <si>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</si>
  <si>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</si>
  <si>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</si>
  <si>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</si>
  <si>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</si>
  <si>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</si>
  <si>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</si>
  <si>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</si>
  <si>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</si>
  <si>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</si>
  <si>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</si>
  <si>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</si>
  <si>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</si>
  <si>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</si>
  <si>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</si>
  <si>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</si>
  <si>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</si>
  <si>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</si>
  <si>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</si>
  <si>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</si>
  <si>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</si>
  <si>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</si>
  <si>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</si>
  <si>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</si>
  <si>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</si>
  <si>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</si>
  <si>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</si>
  <si>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</si>
  <si>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</si>
  <si>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</si>
  <si>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</si>
  <si>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</si>
  <si>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</si>
  <si>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</si>
  <si>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</si>
  <si>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</si>
  <si>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</si>
  <si>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</si>
  <si>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</si>
  <si>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</si>
  <si>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</si>
  <si>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</si>
  <si>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</si>
  <si>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</si>
  <si>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</si>
  <si>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</si>
  <si>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</si>
  <si>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</si>
  <si>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</si>
  <si>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</si>
  <si>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</si>
  <si>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</si>
  <si>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</si>
  <si>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</si>
  <si>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</si>
  <si>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</si>
  <si>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</si>
  <si>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</si>
  <si>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</si>
  <si>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</si>
  <si>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</si>
  <si>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</si>
  <si>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</si>
  <si>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</si>
  <si>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</si>
  <si>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</si>
  <si>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</si>
  <si>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</si>
  <si>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</si>
  <si>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</si>
  <si>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</si>
  <si>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</si>
  <si>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</si>
  <si>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</si>
  <si>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</si>
  <si>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</si>
  <si>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</si>
  <si>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</si>
  <si>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</si>
  <si>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</si>
  <si>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</si>
  <si>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</si>
  <si>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</si>
  <si>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</si>
  <si>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</si>
  <si>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</si>
  <si>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</si>
  <si>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</si>
  <si>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</si>
  <si>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</si>
  <si>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</si>
  <si>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</si>
  <si>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</si>
  <si>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</si>
  <si>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</si>
  <si>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</si>
  <si>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</si>
  <si>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</si>
  <si>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</si>
  <si>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</si>
  <si>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</si>
  <si>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</si>
  <si>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</si>
  <si>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</si>
  <si>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</si>
  <si>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</si>
  <si>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</si>
  <si>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</si>
  <si>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</si>
  <si>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</si>
  <si>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</si>
  <si>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</si>
  <si>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</si>
  <si>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</si>
  <si>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</si>
  <si>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</si>
  <si>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</si>
  <si>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</si>
  <si>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</si>
  <si>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</si>
  <si>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</si>
  <si>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</si>
  <si>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</si>
  <si>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</si>
  <si>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</si>
  <si>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</si>
  <si>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</si>
  <si>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</si>
  <si>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</si>
  <si>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</si>
  <si>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</si>
  <si>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</si>
  <si>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</si>
  <si>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</si>
  <si>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</si>
  <si>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</si>
  <si>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</si>
  <si>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</si>
  <si>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</si>
  <si>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</si>
  <si>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</si>
  <si>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</si>
  <si>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</si>
  <si>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</si>
  <si>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</si>
  <si>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</si>
  <si>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</si>
  <si>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</si>
  <si>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</si>
  <si>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</si>
  <si>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</si>
  <si>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</si>
  <si>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</si>
  <si>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</si>
  <si>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</si>
  <si>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</si>
  <si>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</si>
  <si>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</si>
  <si>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</si>
  <si>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</si>
  <si>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</si>
  <si>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</si>
  <si>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</si>
  <si>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</si>
  <si>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</si>
  <si>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</si>
  <si>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</si>
  <si>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</si>
  <si>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</si>
  <si>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</si>
  <si>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</si>
  <si>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</si>
  <si>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</si>
  <si>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</si>
  <si>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</si>
  <si>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</si>
  <si>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</si>
  <si>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</si>
  <si>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</si>
  <si>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</si>
  <si>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</si>
  <si>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</si>
  <si>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</si>
  <si>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</si>
  <si>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</si>
  <si>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</si>
  <si>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</si>
  <si>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</si>
  <si>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</si>
  <si>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</si>
  <si>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</si>
  <si>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</si>
  <si>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</si>
  <si>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</si>
  <si>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</si>
  <si>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</si>
  <si>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</si>
  <si>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</si>
  <si>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</si>
  <si>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</si>
  <si>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</si>
  <si>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</si>
  <si>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</si>
  <si>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</si>
  <si>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</si>
  <si>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</si>
  <si>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</si>
  <si>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</si>
  <si>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</si>
  <si>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</si>
  <si>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</si>
  <si>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</si>
  <si>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</si>
  <si>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</si>
  <si>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</si>
  <si>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</si>
  <si>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</si>
  <si>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</si>
  <si>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</si>
  <si>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</si>
  <si>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</si>
  <si>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</si>
  <si>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</si>
  <si>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</si>
  <si>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</si>
  <si>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</si>
  <si>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</si>
  <si>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</si>
  <si>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</si>
  <si>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</si>
  <si>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</si>
  <si>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</si>
  <si>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</si>
  <si>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</si>
  <si>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</si>
  <si>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</si>
  <si>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</si>
  <si>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</si>
  <si>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</si>
  <si>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</si>
  <si>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</si>
  <si>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</si>
  <si>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</si>
  <si>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</si>
  <si>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</si>
  <si>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</si>
  <si>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</si>
  <si>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</si>
  <si>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</si>
  <si>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</si>
  <si>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</si>
  <si>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</si>
  <si>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</si>
  <si>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</si>
  <si>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</si>
  <si>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</si>
  <si>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</si>
  <si>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</si>
  <si>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</si>
  <si>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</si>
  <si>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</si>
  <si>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</si>
  <si>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</si>
  <si>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</si>
  <si>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</si>
  <si>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</si>
  <si>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</si>
  <si>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</si>
  <si>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</si>
  <si>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</si>
  <si>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</si>
  <si>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</si>
  <si>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</si>
  <si>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</si>
  <si>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</si>
  <si>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</si>
  <si>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</si>
  <si>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</si>
  <si>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</si>
  <si>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</si>
  <si>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</si>
  <si>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</si>
  <si>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</si>
  <si>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</si>
  <si>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</si>
  <si>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</si>
  <si>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</si>
  <si>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</si>
  <si>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</si>
  <si>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</si>
  <si>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</si>
  <si>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</si>
  <si>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</si>
  <si>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</si>
  <si>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</si>
  <si>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</si>
  <si>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</si>
  <si>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</si>
  <si>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</si>
  <si>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</si>
  <si>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</si>
  <si>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</si>
  <si>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</si>
  <si>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</si>
  <si>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</si>
  <si>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</si>
  <si>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</si>
  <si>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</si>
  <si>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</si>
  <si>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</si>
  <si>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</si>
  <si>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</si>
  <si>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</si>
  <si>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</si>
  <si>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</si>
  <si>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</si>
  <si>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</si>
  <si>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</si>
  <si>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</si>
  <si>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</si>
  <si>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</si>
  <si>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</si>
  <si>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</si>
  <si>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</si>
  <si>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</si>
  <si>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</si>
  <si>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</si>
  <si>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</si>
  <si>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</si>
  <si>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</si>
  <si>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</si>
  <si>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</si>
  <si>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</si>
  <si>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</si>
  <si>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</si>
  <si>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</si>
  <si>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</si>
  <si>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</si>
  <si>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</si>
  <si>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</si>
  <si>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</si>
  <si>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</si>
  <si>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</si>
  <si>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</si>
  <si>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</si>
  <si>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</si>
  <si>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</si>
  <si>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</si>
  <si>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</si>
  <si>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</si>
  <si>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</si>
  <si>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</si>
  <si>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</si>
  <si>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</si>
  <si>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</si>
  <si>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</si>
  <si>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</si>
  <si>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</si>
  <si>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</si>
  <si>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</si>
  <si>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</si>
  <si>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</si>
  <si>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</si>
  <si>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</si>
  <si>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</si>
  <si>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</si>
  <si>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</si>
  <si>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</si>
  <si>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</si>
  <si>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</si>
  <si>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</si>
  <si>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</si>
  <si>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</si>
  <si>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</si>
  <si>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</si>
  <si>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</si>
  <si>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</si>
  <si>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</si>
  <si>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</si>
  <si>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</si>
  <si>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</si>
  <si>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</si>
  <si>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</si>
  <si>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</si>
  <si>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</si>
  <si>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</si>
  <si>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</si>
  <si>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</si>
  <si>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</si>
  <si>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</si>
  <si>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</si>
  <si>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</si>
  <si>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</si>
  <si>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</si>
  <si>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</si>
  <si>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</si>
  <si>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</si>
  <si>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</si>
  <si>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</si>
  <si>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</si>
  <si>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</si>
  <si>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</si>
  <si>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</si>
  <si>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</si>
  <si>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</si>
  <si>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</si>
  <si>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</si>
  <si>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</si>
  <si>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</si>
  <si>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</si>
  <si>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</si>
  <si>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</si>
  <si>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</si>
  <si>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</si>
  <si>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</si>
  <si>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</si>
  <si>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</si>
  <si>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</si>
  <si>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</si>
  <si>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</si>
  <si>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</si>
  <si>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</si>
  <si>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</si>
  <si>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</si>
  <si>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</si>
  <si>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</si>
  <si>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</si>
  <si>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</si>
  <si>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</si>
  <si>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</si>
  <si>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</si>
  <si>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</si>
  <si>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</si>
  <si>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</si>
  <si>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</si>
  <si>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</si>
  <si>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</si>
  <si>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</si>
  <si>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</si>
  <si>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</si>
  <si>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</si>
  <si>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</si>
  <si>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</si>
  <si>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</si>
  <si>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</si>
  <si>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</si>
  <si>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</si>
  <si>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</si>
  <si>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</si>
  <si>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</si>
  <si>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</si>
  <si>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</si>
  <si>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</si>
  <si>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</si>
  <si>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</si>
  <si>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</si>
  <si>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</si>
  <si>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</si>
  <si>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</si>
  <si>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</si>
  <si>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</si>
  <si>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</si>
  <si>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</si>
  <si>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</si>
  <si>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</si>
  <si>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</si>
  <si>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</si>
  <si>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</si>
  <si>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</si>
  <si>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</si>
  <si>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</si>
  <si>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</si>
  <si>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</si>
  <si>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</si>
  <si>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</si>
  <si>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</si>
  <si>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</si>
  <si>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</si>
  <si>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</si>
  <si>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</si>
  <si>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</si>
  <si>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</si>
  <si>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</si>
  <si>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</si>
  <si>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</si>
  <si>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</si>
  <si>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</si>
  <si>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</si>
  <si>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</si>
  <si>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</si>
  <si>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</si>
  <si>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</si>
  <si>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</si>
  <si>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</si>
  <si>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</si>
  <si>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</si>
  <si>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</si>
  <si>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</si>
  <si>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</si>
  <si>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</si>
  <si>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</si>
  <si>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</si>
  <si>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</si>
  <si>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</si>
  <si>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</si>
  <si>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</si>
  <si>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</si>
  <si>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</si>
  <si>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</si>
  <si>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</si>
  <si>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</si>
  <si>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</si>
  <si>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</si>
  <si>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</si>
  <si>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</si>
  <si>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</si>
  <si>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</si>
  <si>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</si>
  <si>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</si>
  <si>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</si>
  <si>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</si>
  <si>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</si>
  <si>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</si>
  <si>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</si>
  <si>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</si>
  <si>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</si>
  <si>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</si>
  <si>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</si>
  <si>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</si>
  <si>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</si>
  <si>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</si>
  <si>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</si>
  <si>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</si>
  <si>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</si>
  <si>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</si>
  <si>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</si>
  <si>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</si>
  <si>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</si>
  <si>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</si>
  <si>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</si>
  <si>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</si>
  <si>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</si>
  <si>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</si>
  <si>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</si>
  <si>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</si>
  <si>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</si>
  <si>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</si>
  <si>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</si>
  <si>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</si>
  <si>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</si>
  <si>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</si>
  <si>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</si>
  <si>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</si>
  <si>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</si>
  <si>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</si>
  <si>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</si>
  <si>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</si>
  <si>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</si>
  <si>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</si>
  <si>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</si>
  <si>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</si>
  <si>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</si>
  <si>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</si>
  <si>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</si>
  <si>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</si>
  <si>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</si>
  <si>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</si>
  <si>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</si>
  <si>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</si>
  <si>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</si>
  <si>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</si>
  <si>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</si>
  <si>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</si>
  <si>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</si>
  <si>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</si>
  <si>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</si>
  <si>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</si>
  <si>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</si>
  <si>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</si>
  <si>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</si>
  <si>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</si>
  <si>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</si>
  <si>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</si>
  <si>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</si>
  <si>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</si>
  <si>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</si>
  <si>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</si>
  <si>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</si>
  <si>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</si>
  <si>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</si>
  <si>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</si>
  <si>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</si>
  <si>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</si>
  <si>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</si>
  <si>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</si>
  <si>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</si>
  <si>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</si>
  <si>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</si>
  <si>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</si>
  <si>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</si>
  <si>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</si>
  <si>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</si>
  <si>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</si>
  <si>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</si>
  <si>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</si>
  <si>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</si>
  <si>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</si>
  <si>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</si>
  <si>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</si>
  <si>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</si>
  <si>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</si>
  <si>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</si>
  <si>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</si>
  <si>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</si>
  <si>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</si>
  <si>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</si>
  <si>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</si>
  <si>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</si>
  <si>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</si>
  <si>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</si>
  <si>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</si>
  <si>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</si>
  <si>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</si>
  <si>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</si>
  <si>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</si>
  <si>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</si>
  <si>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</si>
  <si>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</si>
  <si>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</si>
  <si>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</si>
  <si>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</si>
  <si>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</si>
  <si>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</si>
  <si>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</si>
  <si>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</si>
  <si>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</si>
  <si>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</si>
  <si>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</si>
  <si>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</si>
  <si>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</si>
  <si>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</si>
  <si>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</si>
  <si>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</si>
  <si>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</si>
  <si>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</si>
  <si>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</si>
  <si>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</si>
  <si>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</si>
  <si>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</si>
  <si>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</si>
  <si>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</si>
  <si>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</si>
  <si>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</si>
  <si>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</si>
  <si>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</si>
  <si>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</si>
  <si>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</si>
  <si>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</si>
  <si>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</si>
  <si>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</si>
  <si>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</si>
  <si>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</si>
  <si>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</si>
  <si>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</si>
  <si>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</si>
  <si>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</si>
  <si>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</si>
  <si>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</si>
  <si>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</si>
  <si>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</si>
  <si>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</si>
  <si>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</si>
  <si>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</si>
  <si>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</si>
  <si>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</si>
  <si>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</si>
  <si>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</si>
  <si>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</si>
  <si>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</si>
  <si>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</si>
  <si>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</si>
  <si>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</si>
  <si>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</si>
  <si>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</si>
  <si>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</si>
  <si>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</si>
  <si>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</si>
  <si>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</si>
  <si>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</si>
  <si>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</si>
  <si>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</si>
  <si>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</si>
  <si>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</si>
  <si>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</si>
  <si>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</si>
  <si>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</si>
  <si>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</si>
  <si>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</si>
  <si>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</si>
  <si>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</si>
  <si>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</si>
  <si>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</si>
  <si>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</si>
  <si>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</si>
  <si>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</si>
  <si>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</si>
  <si>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</si>
  <si>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</si>
  <si>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</si>
  <si>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</si>
  <si>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</si>
  <si>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</si>
  <si>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</si>
  <si>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</si>
  <si>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</si>
  <si>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</si>
  <si>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</si>
  <si>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</si>
  <si>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</si>
  <si>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</si>
  <si>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</si>
  <si>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</si>
  <si>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</si>
  <si>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</si>
  <si>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</si>
  <si>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</si>
  <si>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</si>
  <si>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</si>
  <si>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</si>
  <si>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</si>
  <si>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</si>
  <si>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</si>
  <si>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</si>
  <si>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</si>
  <si>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</si>
  <si>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</si>
  <si>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</si>
  <si>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</si>
  <si>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</si>
  <si>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</si>
  <si>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</si>
  <si>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</si>
  <si>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</si>
  <si>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</si>
  <si>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</si>
  <si>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</si>
  <si>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</si>
  <si>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</si>
  <si>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</si>
  <si>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</si>
  <si>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</si>
  <si>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</si>
  <si>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</si>
  <si>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</si>
  <si>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</si>
  <si>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</si>
  <si>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</si>
  <si>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</si>
  <si>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</si>
  <si>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</si>
  <si>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</si>
  <si>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</si>
  <si>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</si>
  <si>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</si>
  <si>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</si>
  <si>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</si>
  <si>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</si>
  <si>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</si>
  <si>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</si>
  <si>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</si>
  <si>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</si>
  <si>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</si>
  <si>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</si>
  <si>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</si>
  <si>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</si>
  <si>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</si>
  <si>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</si>
  <si>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</si>
  <si>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</si>
  <si>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</si>
  <si>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</si>
  <si>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</si>
  <si>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</si>
  <si>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</si>
  <si>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</si>
  <si>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</si>
  <si>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</si>
  <si>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</si>
  <si>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</si>
  <si>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</si>
  <si>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</si>
  <si>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</si>
  <si>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</si>
  <si>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</si>
  <si>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</si>
  <si>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</si>
  <si>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</si>
  <si>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</si>
  <si>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</si>
  <si>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</si>
  <si>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</si>
  <si>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</si>
  <si>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</si>
  <si>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</si>
  <si>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</si>
  <si>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</si>
  <si>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</si>
  <si>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</si>
  <si>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</si>
  <si>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</si>
  <si>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</si>
  <si>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</si>
  <si>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</si>
  <si>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</si>
  <si>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</si>
  <si>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</si>
  <si>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</si>
  <si>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</si>
  <si>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</si>
  <si>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</si>
  <si>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</si>
  <si>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</si>
  <si>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</si>
  <si>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</si>
  <si>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</si>
  <si>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</si>
  <si>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</si>
  <si>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</si>
  <si>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</si>
  <si>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</si>
  <si>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</si>
  <si>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</si>
  <si>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</si>
  <si>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</si>
  <si>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</si>
  <si>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</si>
  <si>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</si>
  <si>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</si>
  <si>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</si>
  <si>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</si>
  <si>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</si>
  <si>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</si>
  <si>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</si>
  <si>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</si>
  <si>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</si>
  <si>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</si>
  <si>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</si>
  <si>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</si>
  <si>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</si>
  <si>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</si>
  <si>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</si>
  <si>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</si>
  <si>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</si>
  <si>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</si>
  <si>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</si>
  <si>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</si>
  <si>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</si>
  <si>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</si>
  <si>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</si>
  <si>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</si>
  <si>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</si>
  <si>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</si>
  <si>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</si>
  <si>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</si>
  <si>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</si>
  <si>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</si>
  <si>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</si>
  <si>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</si>
  <si>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</si>
  <si>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</si>
  <si>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</si>
  <si>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</si>
  <si>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</si>
  <si>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</si>
  <si>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</si>
  <si>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</si>
  <si>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</si>
  <si>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</si>
  <si>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</si>
  <si>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</si>
  <si>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</si>
  <si>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</si>
  <si>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</si>
  <si>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</si>
  <si>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</si>
  <si>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</si>
  <si>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</si>
  <si>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</si>
  <si>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</si>
  <si>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</si>
  <si>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</si>
  <si>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</si>
  <si>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</si>
  <si>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</si>
  <si>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</si>
  <si>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</si>
  <si>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</si>
  <si>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</si>
  <si>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</si>
  <si>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</si>
  <si>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</si>
  <si>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</si>
  <si>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</si>
  <si>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</si>
  <si>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</si>
  <si>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</si>
  <si>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</si>
  <si>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</si>
  <si>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</si>
  <si>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</si>
  <si>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</si>
  <si>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</si>
  <si>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</si>
  <si>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</si>
  <si>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</si>
  <si>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</si>
  <si>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</si>
  <si>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</si>
  <si>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</si>
  <si>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</si>
  <si>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</si>
  <si>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</si>
  <si>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</si>
  <si>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</si>
  <si>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</si>
  <si>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</si>
  <si>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</si>
  <si>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</si>
  <si>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</si>
  <si>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</si>
  <si>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</si>
  <si>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</si>
  <si>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</si>
  <si>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</si>
  <si>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</si>
  <si>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</si>
  <si>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</si>
  <si>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</si>
  <si>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</si>
  <si>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</si>
  <si>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</si>
  <si>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</si>
  <si>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</si>
  <si>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</si>
  <si>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</si>
  <si>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</si>
  <si>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</si>
  <si>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</si>
  <si>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</si>
  <si>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</si>
  <si>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</si>
  <si>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</si>
  <si>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</si>
  <si>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</si>
  <si>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</si>
  <si>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</si>
  <si>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</si>
  <si>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</si>
  <si>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</si>
  <si>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</si>
  <si>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</si>
  <si>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</si>
  <si>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</si>
  <si>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</si>
  <si>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</si>
  <si>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</si>
  <si>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</si>
  <si>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</si>
  <si>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</si>
  <si>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</si>
  <si>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</si>
  <si>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</si>
  <si>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</si>
  <si>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</si>
  <si>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</si>
  <si>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</si>
  <si>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</si>
  <si>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</si>
  <si>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</si>
  <si>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</si>
  <si>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</si>
  <si>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</si>
  <si>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</si>
  <si>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</si>
  <si>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</si>
  <si>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</si>
  <si>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</si>
  <si>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</si>
  <si>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</si>
  <si>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</si>
  <si>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</si>
  <si>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</si>
  <si>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</si>
  <si>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</si>
  <si>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</si>
  <si>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</si>
  <si>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</si>
  <si>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</si>
  <si>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</si>
  <si>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</si>
  <si>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</si>
  <si>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</si>
  <si>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</si>
  <si>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</si>
  <si>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</si>
  <si>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</si>
  <si>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</si>
  <si>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</si>
  <si>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</si>
  <si>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</si>
  <si>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</si>
  <si>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</si>
  <si>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</si>
  <si>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</si>
  <si>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</si>
  <si>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</si>
  <si>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</si>
  <si>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</si>
  <si>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</si>
  <si>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</si>
  <si>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</si>
  <si>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</si>
  <si>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</si>
  <si>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</si>
  <si>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</si>
  <si>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</si>
  <si>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</si>
  <si>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</si>
  <si>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</si>
  <si>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</si>
  <si>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</si>
  <si>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</si>
  <si>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</si>
  <si>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</si>
  <si>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</si>
  <si>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</si>
  <si>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</si>
  <si>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</si>
  <si>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</si>
  <si>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</si>
  <si>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</si>
  <si>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</si>
  <si>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</si>
  <si>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</si>
  <si>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</si>
  <si>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</si>
  <si>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</si>
  <si>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</si>
  <si>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</si>
  <si>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</si>
  <si>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</si>
  <si>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</si>
  <si>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</si>
  <si>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</si>
  <si>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</si>
  <si>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</si>
  <si>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</si>
  <si>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</si>
  <si>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</si>
  <si>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</si>
  <si>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</si>
  <si>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</si>
  <si>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</si>
  <si>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</si>
  <si>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</si>
  <si>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</si>
  <si>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</si>
  <si>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</si>
  <si>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</si>
  <si>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</si>
  <si>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</si>
  <si>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</si>
  <si>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</si>
  <si>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</si>
  <si>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</si>
  <si>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</si>
  <si>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</si>
  <si>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</si>
  <si>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</si>
  <si>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</si>
  <si>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</si>
  <si>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</si>
  <si>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</si>
  <si>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</si>
  <si>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</si>
  <si>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</si>
  <si>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</si>
  <si>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</si>
  <si>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</si>
  <si>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</si>
  <si>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</si>
  <si>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</si>
  <si>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</si>
  <si>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</si>
  <si>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</si>
  <si>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</si>
  <si>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</si>
  <si>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</si>
  <si>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</si>
  <si>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</si>
  <si>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</si>
  <si>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</si>
  <si>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</si>
  <si>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</si>
  <si>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</si>
  <si>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</si>
  <si>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</si>
  <si>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</si>
  <si>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</si>
  <si>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</si>
  <si>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</si>
  <si>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</si>
  <si>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</si>
  <si>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</si>
  <si>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</si>
  <si>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</si>
  <si>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</si>
  <si>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</si>
  <si>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</si>
  <si>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</si>
  <si>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</si>
  <si>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</si>
  <si>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</si>
  <si>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</si>
  <si>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</si>
  <si>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</si>
  <si>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</si>
  <si>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</si>
  <si>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</si>
  <si>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</si>
  <si>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</si>
  <si>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</si>
  <si>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</si>
  <si>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</si>
  <si>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</si>
  <si>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</si>
  <si>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</si>
  <si>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</si>
  <si>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</si>
  <si>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</si>
  <si>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</si>
  <si>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</si>
  <si>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</si>
  <si>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</si>
  <si>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</si>
  <si>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</si>
  <si>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</si>
  <si>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</si>
  <si>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</si>
  <si>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</si>
  <si>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</si>
  <si>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</si>
  <si>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</si>
  <si>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</si>
  <si>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</si>
  <si>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</si>
  <si>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</si>
  <si>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</si>
  <si>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</si>
  <si>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</si>
  <si>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</si>
  <si>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</si>
  <si>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</si>
  <si>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</si>
  <si>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</si>
  <si>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</si>
  <si>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</si>
  <si>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</si>
  <si>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</si>
  <si>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</si>
  <si>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</si>
  <si>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</si>
  <si>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</si>
  <si>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</si>
  <si>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</si>
  <si>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</si>
  <si>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</si>
  <si>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</si>
  <si>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</si>
  <si>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</si>
  <si>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</si>
  <si>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</si>
  <si>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</si>
  <si>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</si>
  <si>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</si>
  <si>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</si>
  <si>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</si>
  <si>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</si>
  <si>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</si>
  <si>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</si>
  <si>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</si>
  <si>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</si>
  <si>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</si>
  <si>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</si>
  <si>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</si>
  <si>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</si>
  <si>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</si>
  <si>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</si>
  <si>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</si>
  <si>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</si>
  <si>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</si>
  <si>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</si>
  <si>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</si>
  <si>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</si>
  <si>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</si>
  <si>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</si>
  <si>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</si>
  <si>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</si>
  <si>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</si>
  <si>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</si>
  <si>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</si>
  <si>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</si>
  <si>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</si>
  <si>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</si>
  <si>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</si>
  <si>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</si>
  <si>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</si>
  <si>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</si>
  <si>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</si>
  <si>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</si>
  <si>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</si>
  <si>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</si>
  <si>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</si>
  <si>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</si>
  <si>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</si>
  <si>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</si>
  <si>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</si>
  <si>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</si>
  <si>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</si>
  <si>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</si>
  <si>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</si>
  <si>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</si>
  <si>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</si>
  <si>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</si>
  <si>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</si>
  <si>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</si>
  <si>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</si>
  <si>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</si>
  <si>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</si>
  <si>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</si>
  <si>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</si>
  <si>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</si>
  <si>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</si>
  <si>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</si>
  <si>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</si>
  <si>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</si>
  <si>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</si>
  <si>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</si>
  <si>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</si>
  <si>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</si>
  <si>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</si>
  <si>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</si>
  <si>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</si>
  <si>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</si>
  <si>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</si>
  <si>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</si>
  <si>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</si>
  <si>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</si>
  <si>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</si>
  <si>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</si>
  <si>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</si>
  <si>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</si>
  <si>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</si>
  <si>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</si>
  <si>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</si>
  <si>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</si>
  <si>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</si>
  <si>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</si>
  <si>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</si>
  <si>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</si>
  <si>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</si>
  <si>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</si>
  <si>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</si>
  <si>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</si>
  <si>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</si>
  <si>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</si>
  <si>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</si>
  <si>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</si>
  <si>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</si>
  <si>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</si>
  <si>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</si>
  <si>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</si>
  <si>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</si>
  <si>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</si>
  <si>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</si>
  <si>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</si>
  <si>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</si>
  <si>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</si>
  <si>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</si>
  <si>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</si>
  <si>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</si>
  <si>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</si>
  <si>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</si>
  <si>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</si>
  <si>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</si>
  <si>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</si>
  <si>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</si>
  <si>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</si>
  <si>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</si>
  <si>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</si>
  <si>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</si>
  <si>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</si>
  <si>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</si>
  <si>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</si>
  <si>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</si>
  <si>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</si>
  <si>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</si>
  <si>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</si>
  <si>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</si>
  <si>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</si>
  <si>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</si>
  <si>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</si>
  <si>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</si>
  <si>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</si>
  <si>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</si>
  <si>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</si>
  <si>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</si>
  <si>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</si>
  <si>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</si>
  <si>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</si>
  <si>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</si>
  <si>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</si>
  <si>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</si>
  <si>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</si>
  <si>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</si>
  <si>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</si>
  <si>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</si>
  <si>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</si>
  <si>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</si>
  <si>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</si>
  <si>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</si>
  <si>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</si>
  <si>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</si>
  <si>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</si>
  <si>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</si>
  <si>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</si>
  <si>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</si>
  <si>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</si>
  <si>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</si>
  <si>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</si>
  <si>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</si>
  <si>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</si>
  <si>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</si>
  <si>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</si>
  <si>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</si>
  <si>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</si>
  <si>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</si>
  <si>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</si>
  <si>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</si>
  <si>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</si>
  <si>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</si>
  <si>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</si>
  <si>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</si>
  <si>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</si>
  <si>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</si>
  <si>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</si>
  <si>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</si>
  <si>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</si>
  <si>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</si>
  <si>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</si>
  <si>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</si>
  <si>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</si>
  <si>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</si>
  <si>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</si>
  <si>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</si>
  <si>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</si>
  <si>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</si>
  <si>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</si>
  <si>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</si>
  <si>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</si>
  <si>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</si>
  <si>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</si>
  <si>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</si>
  <si>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</si>
  <si>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</si>
  <si>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</si>
  <si>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</si>
  <si>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</si>
  <si>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</si>
  <si>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</si>
  <si>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</si>
  <si>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</si>
  <si>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</si>
  <si>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</si>
  <si>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</si>
  <si>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</si>
  <si>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</si>
  <si>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</si>
  <si>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</si>
  <si>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</si>
  <si>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</si>
  <si>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</si>
  <si>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</si>
  <si>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</si>
  <si>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</si>
  <si>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</si>
  <si>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</si>
  <si>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</si>
  <si>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</si>
  <si>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</si>
  <si>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</si>
  <si>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</si>
  <si>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</si>
  <si>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</si>
  <si>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</si>
  <si>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</si>
  <si>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</si>
  <si>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</si>
  <si>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</si>
  <si>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</si>
  <si>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</si>
  <si>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</si>
  <si>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</si>
  <si>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</si>
  <si>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</si>
  <si>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</si>
  <si>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</si>
  <si>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</si>
  <si>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</si>
  <si>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</si>
  <si>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</si>
  <si>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</si>
  <si>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</si>
  <si>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</si>
  <si>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</si>
  <si>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</si>
  <si>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</si>
  <si>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</si>
  <si>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</si>
  <si>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</si>
  <si>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</si>
  <si>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</si>
  <si>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</si>
  <si>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</si>
  <si>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</si>
  <si>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</si>
  <si>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</si>
  <si>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</si>
  <si>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</si>
  <si>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</si>
  <si>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</si>
  <si>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</si>
  <si>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</si>
  <si>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</si>
  <si>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</si>
  <si>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</si>
  <si>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</si>
  <si>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</si>
  <si>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</si>
  <si>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</si>
  <si>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</si>
  <si>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</si>
  <si>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</si>
  <si>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</si>
  <si>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</si>
  <si>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</si>
  <si>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</si>
  <si>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</si>
  <si>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</si>
  <si>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</si>
  <si>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</si>
  <si>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</si>
  <si>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</si>
  <si>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</si>
  <si>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</si>
  <si>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</si>
  <si>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</si>
  <si>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</si>
  <si>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</si>
  <si>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</si>
  <si>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</si>
  <si>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</si>
  <si>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</si>
  <si>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</si>
  <si>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</si>
  <si>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</si>
  <si>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</si>
  <si>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</si>
  <si>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</si>
  <si>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</si>
  <si>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</si>
  <si>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</si>
  <si>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</si>
  <si>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</si>
  <si>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</si>
  <si>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</si>
  <si>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</si>
  <si>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</si>
  <si>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</si>
  <si>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</si>
  <si>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</si>
  <si>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</si>
  <si>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</si>
  <si>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</si>
  <si>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</si>
  <si>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</si>
  <si>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</si>
  <si>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</si>
  <si>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</si>
  <si>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</si>
  <si>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</si>
  <si>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</si>
  <si>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</si>
  <si>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</si>
  <si>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</si>
  <si>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</si>
  <si>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</si>
  <si>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</si>
  <si>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</si>
  <si>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</si>
  <si>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</si>
  <si>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</si>
  <si>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</si>
  <si>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</si>
  <si>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</si>
  <si>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</si>
  <si>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</si>
  <si>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</si>
  <si>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</si>
  <si>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</si>
  <si>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</si>
  <si>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</si>
  <si>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</si>
  <si>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</si>
  <si>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</si>
  <si>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</si>
  <si>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</si>
  <si>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</si>
  <si>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</si>
  <si>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</si>
  <si>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</si>
  <si>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</si>
  <si>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</si>
  <si>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</si>
  <si>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</si>
  <si>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</si>
  <si>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</si>
  <si>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</si>
  <si>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</si>
  <si>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</si>
  <si>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</si>
  <si>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</si>
  <si>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</si>
  <si>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</si>
  <si>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</si>
  <si>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</si>
  <si>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</si>
  <si>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</si>
  <si>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</si>
  <si>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</si>
  <si>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</si>
  <si>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</si>
  <si>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</si>
  <si>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</si>
  <si>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</si>
  <si>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</si>
  <si>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</si>
  <si>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</si>
  <si>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</si>
  <si>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</si>
  <si>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</si>
  <si>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</si>
  <si>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</si>
  <si>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</si>
  <si>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</si>
  <si>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</si>
  <si>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</si>
  <si>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</si>
  <si>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</si>
  <si>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</si>
  <si>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</si>
  <si>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</si>
  <si>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</si>
  <si>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</si>
  <si>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</si>
  <si>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</si>
  <si>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</si>
  <si>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</si>
  <si>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</si>
  <si>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</si>
  <si>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</si>
  <si>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</si>
  <si>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</si>
  <si>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</si>
  <si>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</si>
  <si>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</si>
  <si>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</si>
  <si>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</si>
  <si>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</si>
  <si>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</si>
  <si>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</si>
  <si>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</si>
  <si>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</si>
  <si>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</si>
  <si>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</si>
  <si>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</si>
  <si>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</si>
  <si>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</si>
  <si>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</si>
  <si>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</si>
  <si>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</si>
  <si>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</si>
  <si>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</si>
  <si>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</si>
  <si>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</si>
  <si>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</si>
  <si>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</si>
  <si>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</si>
  <si>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</si>
  <si>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</si>
  <si>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</si>
  <si>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</si>
  <si>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</si>
  <si>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</si>
  <si>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</si>
  <si>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</si>
  <si>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</si>
  <si>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</si>
  <si>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</si>
  <si>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</si>
  <si>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</si>
  <si>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</si>
  <si>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</si>
  <si>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</si>
  <si>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</si>
  <si>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</si>
  <si>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</si>
  <si>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</si>
  <si>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</si>
  <si>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</si>
  <si>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</si>
  <si>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</si>
  <si>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</si>
  <si>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</si>
  <si>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</si>
  <si>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</si>
  <si>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</si>
  <si>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</si>
  <si>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</si>
  <si>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</si>
  <si>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</si>
  <si>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</si>
  <si>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</si>
  <si>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</si>
  <si>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</si>
  <si>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</si>
  <si>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</si>
  <si>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</si>
  <si>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</si>
  <si>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</si>
  <si>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</si>
  <si>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</si>
  <si>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</si>
  <si>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</si>
  <si>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</si>
  <si>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</si>
  <si>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</si>
  <si>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</si>
  <si>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</si>
  <si>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</si>
  <si>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</si>
  <si>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</si>
  <si>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</si>
  <si>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</si>
  <si>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</si>
  <si>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</si>
  <si>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</si>
  <si>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</si>
  <si>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</si>
  <si>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</si>
  <si>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</si>
  <si>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</si>
  <si>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</si>
  <si>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</si>
  <si>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</si>
  <si>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</si>
  <si>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</si>
  <si>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</si>
  <si>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</si>
  <si>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</si>
  <si>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</si>
  <si>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</si>
  <si>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</si>
  <si>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</si>
  <si>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</si>
  <si>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</si>
  <si>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</si>
  <si>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</si>
  <si>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</si>
  <si>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</si>
  <si>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</si>
  <si>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</si>
  <si>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</si>
  <si>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</si>
  <si>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</si>
  <si>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</si>
  <si>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</si>
  <si>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</si>
  <si>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</si>
  <si>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</si>
  <si>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</si>
  <si>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</si>
  <si>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</si>
  <si>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</si>
  <si>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</si>
  <si>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</si>
  <si>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</si>
  <si>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</si>
  <si>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</si>
  <si>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</si>
  <si>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</si>
  <si>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</si>
  <si>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</si>
  <si>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</si>
  <si>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</si>
  <si>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</si>
  <si>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</si>
  <si>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</si>
  <si>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</si>
  <si>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</si>
  <si>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</si>
  <si>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</si>
  <si>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</si>
  <si>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</si>
  <si>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</si>
  <si>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</si>
  <si>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</si>
  <si>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</si>
  <si>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</si>
  <si>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</si>
  <si>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</si>
  <si>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</si>
  <si>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</si>
  <si>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</si>
  <si>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</si>
  <si>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</si>
  <si>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</si>
  <si>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</si>
  <si>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</si>
  <si>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</si>
  <si>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</si>
  <si>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</si>
  <si>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</si>
  <si>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</si>
  <si>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</si>
  <si>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</si>
  <si>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</si>
  <si>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</si>
  <si>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</si>
  <si>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</si>
  <si>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</si>
  <si>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</si>
  <si>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</si>
  <si>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</si>
  <si>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</si>
  <si>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</si>
  <si>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</si>
  <si>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</si>
  <si>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</si>
  <si>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</si>
  <si>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</si>
  <si>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</si>
  <si>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</si>
  <si>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</si>
  <si>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</si>
  <si>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</si>
  <si>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</si>
  <si>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</si>
  <si>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</si>
  <si>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</si>
  <si>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</si>
  <si>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</si>
  <si>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</si>
  <si>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</si>
  <si>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</si>
  <si>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</si>
  <si>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</si>
  <si>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</si>
  <si>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</si>
  <si>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</si>
  <si>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</si>
  <si>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</si>
  <si>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</si>
  <si>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</si>
  <si>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</si>
  <si>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</si>
  <si>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</si>
  <si>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</si>
  <si>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</si>
  <si>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</si>
  <si>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</si>
  <si>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</si>
  <si>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</si>
  <si>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</si>
  <si>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</si>
  <si>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</si>
  <si>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</si>
  <si>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</si>
  <si>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</si>
  <si>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</si>
  <si>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</si>
  <si>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</si>
  <si>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</si>
  <si>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</si>
  <si>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</si>
  <si>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</si>
  <si>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</si>
  <si>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</si>
  <si>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</si>
  <si>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</si>
  <si>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</si>
  <si>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</si>
  <si>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</si>
  <si>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</si>
  <si>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</si>
  <si>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</si>
  <si>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</si>
  <si>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</si>
  <si>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</si>
  <si>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</si>
  <si>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</si>
  <si>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</si>
  <si>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</si>
  <si>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</si>
  <si>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</si>
  <si>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</si>
  <si>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</si>
  <si>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</si>
  <si>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</si>
  <si>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</si>
  <si>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</si>
  <si>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</si>
  <si>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</si>
  <si>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</si>
  <si>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</si>
  <si>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</si>
  <si>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</si>
  <si>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</si>
  <si>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</si>
  <si>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</si>
  <si>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</si>
  <si>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</si>
  <si>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</si>
  <si>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</si>
  <si>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</si>
  <si>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</si>
  <si>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</si>
  <si>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</si>
  <si>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</si>
  <si>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</si>
  <si>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</si>
  <si>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</si>
  <si>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</si>
  <si>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</si>
  <si>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</si>
  <si>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</si>
  <si>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</si>
  <si>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</si>
  <si>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</si>
  <si>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</si>
  <si>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</si>
  <si>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</si>
  <si>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</si>
  <si>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</si>
  <si>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</si>
  <si>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</si>
  <si>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</si>
  <si>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</si>
  <si>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</si>
  <si>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</si>
  <si>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</si>
  <si>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</si>
  <si>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</si>
  <si>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</si>
  <si>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</si>
  <si>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</si>
  <si>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</si>
  <si>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</si>
  <si>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</si>
  <si>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</si>
  <si>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</si>
  <si>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</si>
  <si>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</si>
  <si>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</si>
  <si>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</si>
  <si>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</si>
  <si>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</si>
  <si>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</si>
  <si>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</si>
  <si>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</si>
  <si>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</si>
  <si>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</si>
  <si>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</si>
  <si>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</si>
  <si>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</si>
  <si>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</si>
  <si>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</si>
  <si>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</si>
  <si>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</si>
  <si>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</si>
  <si>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</si>
  <si>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</si>
  <si>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</si>
  <si>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</si>
  <si>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</si>
  <si>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</si>
  <si>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</si>
  <si>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</si>
  <si>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</si>
  <si>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</si>
  <si>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</si>
  <si>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</si>
  <si>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</si>
  <si>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</si>
  <si>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</si>
  <si>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</si>
  <si>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</si>
  <si>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</si>
  <si>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</si>
  <si>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</si>
  <si>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</si>
  <si>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</si>
  <si>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</si>
  <si>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</si>
  <si>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</si>
  <si>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</si>
  <si>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</si>
  <si>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</si>
  <si>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</si>
  <si>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</si>
  <si>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</si>
  <si>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</si>
  <si>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</si>
  <si>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</si>
  <si>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</si>
  <si>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</si>
  <si>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</si>
  <si>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</si>
  <si>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</si>
  <si>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</si>
  <si>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</si>
  <si>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</si>
  <si>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</si>
  <si>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</si>
  <si>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</si>
  <si>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</si>
  <si>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</si>
  <si>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</si>
  <si>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</si>
  <si>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</si>
  <si>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</si>
  <si>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</si>
  <si>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</si>
  <si>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</si>
  <si>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</si>
  <si>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</si>
  <si>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</si>
  <si>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</si>
  <si>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</si>
  <si>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</si>
  <si>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</si>
  <si>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</si>
  <si>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</si>
  <si>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</si>
  <si>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</si>
  <si>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</si>
  <si>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</si>
  <si>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</si>
  <si>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</si>
  <si>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</si>
  <si>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</si>
  <si>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</si>
  <si>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</si>
  <si>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</si>
  <si>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</si>
  <si>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</si>
  <si>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</si>
  <si>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</si>
  <si>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</si>
  <si>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</si>
  <si>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</si>
  <si>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</si>
  <si>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</si>
  <si>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</si>
  <si>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</si>
  <si>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</si>
  <si>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</si>
  <si>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</si>
  <si>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</si>
  <si>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</si>
  <si>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</si>
  <si>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</si>
  <si>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</si>
  <si>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</si>
  <si>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</si>
  <si>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</si>
  <si>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</si>
  <si>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</si>
  <si>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</si>
  <si>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</si>
  <si>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</si>
  <si>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</si>
  <si>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</si>
  <si>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</si>
  <si>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</si>
  <si>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</si>
  <si>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</si>
  <si>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</si>
  <si>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</si>
  <si>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</si>
  <si>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</si>
  <si>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</si>
  <si>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</si>
  <si>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</si>
  <si>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</si>
  <si>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</si>
  <si>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</si>
  <si>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</si>
  <si>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</si>
  <si>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</si>
  <si>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</si>
  <si>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</si>
  <si>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</si>
  <si>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</si>
  <si>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</si>
  <si>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</si>
  <si>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</si>
  <si>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</si>
  <si>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</si>
  <si>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</si>
  <si>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</si>
  <si>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</si>
  <si>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</si>
  <si>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</si>
  <si>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</si>
  <si>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</si>
  <si>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</si>
  <si>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</si>
  <si>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</si>
  <si>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</si>
  <si>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</si>
  <si>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</si>
  <si>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</si>
  <si>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</si>
  <si>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</si>
  <si>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</si>
  <si>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</si>
  <si>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</si>
  <si>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</si>
  <si>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</si>
  <si>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</si>
  <si>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</si>
  <si>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</si>
  <si>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</si>
  <si>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</si>
  <si>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</si>
  <si>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</si>
  <si>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</si>
  <si>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</si>
  <si>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</si>
  <si>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</si>
  <si>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</si>
  <si>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</si>
  <si>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</si>
  <si>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</si>
  <si>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</si>
  <si>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</si>
  <si>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</si>
  <si>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</si>
  <si>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</si>
  <si>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</si>
  <si>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</si>
  <si>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</si>
  <si>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</si>
  <si>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</si>
  <si>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</si>
  <si>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</si>
  <si>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</si>
  <si>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</si>
  <si>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</si>
  <si>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</si>
  <si>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</si>
  <si>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</si>
  <si>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</si>
  <si>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</si>
  <si>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</si>
  <si>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</si>
  <si>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</si>
  <si>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</si>
  <si>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</si>
  <si>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</si>
  <si>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</si>
  <si>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</si>
  <si>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</si>
  <si>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</si>
  <si>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</si>
  <si>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</si>
  <si>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</si>
  <si>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</si>
  <si>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</si>
  <si>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</si>
  <si>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</si>
  <si>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</si>
  <si>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</si>
  <si>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</si>
  <si>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</si>
  <si>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</si>
  <si>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</si>
  <si>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</si>
  <si>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</si>
  <si>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</si>
  <si>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</si>
  <si>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</si>
  <si>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</si>
  <si>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</si>
  <si>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</si>
  <si>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</si>
  <si>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</si>
  <si>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</si>
  <si>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</si>
  <si>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</si>
  <si>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</si>
  <si>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</si>
  <si>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</si>
  <si>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</si>
  <si>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</si>
  <si>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</si>
  <si>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</si>
  <si>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</si>
  <si>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</si>
  <si>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</si>
  <si>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</si>
  <si>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</si>
  <si>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</si>
  <si>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</si>
  <si>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</si>
  <si>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</si>
  <si>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</si>
  <si>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</si>
  <si>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</si>
  <si>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</si>
  <si>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</si>
  <si>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</si>
  <si>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</si>
  <si>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</si>
  <si>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</si>
  <si>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</si>
  <si>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</si>
  <si>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</si>
  <si>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</si>
  <si>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</si>
  <si>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</si>
  <si>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</si>
  <si>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</si>
  <si>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</si>
  <si>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</si>
  <si>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</si>
  <si>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</si>
  <si>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</si>
  <si>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</si>
  <si>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</si>
  <si>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</si>
  <si>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</si>
  <si>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</si>
  <si>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</si>
  <si>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</si>
  <si>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</si>
  <si>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</si>
  <si>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</si>
  <si>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</si>
  <si>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</si>
  <si>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</si>
  <si>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</si>
  <si>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</si>
  <si>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</si>
  <si>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</si>
  <si>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</si>
  <si>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</si>
  <si>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</si>
  <si>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</si>
  <si>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</si>
  <si>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</si>
  <si>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</si>
  <si>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</si>
  <si>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</si>
  <si>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</si>
  <si>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</si>
  <si>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</si>
  <si>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</si>
  <si>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</si>
  <si>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</si>
  <si>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</si>
  <si>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</si>
  <si>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</si>
  <si>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</si>
  <si>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</si>
  <si>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</si>
  <si>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</si>
  <si>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</si>
  <si>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</si>
  <si>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</si>
  <si>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</si>
  <si>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</si>
  <si>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</si>
  <si>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</si>
  <si>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</si>
  <si>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</si>
  <si>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</si>
  <si>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</si>
  <si>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</si>
  <si>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</si>
  <si>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</si>
  <si>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</si>
  <si>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</si>
  <si>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</si>
  <si>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</si>
  <si>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</si>
  <si>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</si>
  <si>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</si>
  <si>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</si>
  <si>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</si>
  <si>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</si>
  <si>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</si>
  <si>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</si>
  <si>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</si>
  <si>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</si>
  <si>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</si>
  <si>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</si>
  <si>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</si>
  <si>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</si>
  <si>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</si>
  <si>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</si>
  <si>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</si>
  <si>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</si>
  <si>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</si>
  <si>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</si>
  <si>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</si>
  <si>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</si>
  <si>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</si>
  <si>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</si>
  <si>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</si>
  <si>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</si>
  <si>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</si>
  <si>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</si>
  <si>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</si>
  <si>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</si>
  <si>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</si>
  <si>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</si>
  <si>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</si>
  <si>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</si>
  <si>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</si>
  <si>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</si>
  <si>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</si>
  <si>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</si>
  <si>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</si>
  <si>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</si>
  <si>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</si>
  <si>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</si>
  <si>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</si>
  <si>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</si>
  <si>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</si>
  <si>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</si>
  <si>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</si>
  <si>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</si>
  <si>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</si>
  <si>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</si>
  <si>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</si>
  <si>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</si>
  <si>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</si>
  <si>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</si>
  <si>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</si>
  <si>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</si>
  <si>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</si>
  <si>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</si>
  <si>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</si>
  <si>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</si>
  <si>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</si>
  <si>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</si>
  <si>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</si>
  <si>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</si>
  <si>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</si>
  <si>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</si>
  <si>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</si>
  <si>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</si>
  <si>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</si>
  <si>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</si>
  <si>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</si>
  <si>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</si>
  <si>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</si>
  <si>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</si>
  <si>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</si>
  <si>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</si>
  <si>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</si>
  <si>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</si>
  <si>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</si>
  <si>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</si>
  <si>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</si>
  <si>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</si>
  <si>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</si>
  <si>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</si>
  <si>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</si>
  <si>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</si>
  <si>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</si>
  <si>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</si>
  <si>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</si>
  <si>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</si>
  <si>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</si>
  <si>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</si>
  <si>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</si>
  <si>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</si>
  <si>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</si>
  <si>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</si>
  <si>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</si>
  <si>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</si>
  <si>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</si>
  <si>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</si>
  <si>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</si>
  <si>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</si>
  <si>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</si>
  <si>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</si>
  <si>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</si>
  <si>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</si>
  <si>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</si>
  <si>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</si>
  <si>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</si>
  <si>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</si>
  <si>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</si>
  <si>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</si>
  <si>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</si>
  <si>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</si>
  <si>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</si>
  <si>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</si>
  <si>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</si>
  <si>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</si>
  <si>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</si>
  <si>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</si>
  <si>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</si>
  <si>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</si>
  <si>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</si>
  <si>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</si>
  <si>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</si>
  <si>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</si>
  <si>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</si>
  <si>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</si>
  <si>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</si>
  <si>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</si>
  <si>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</si>
  <si>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</si>
  <si>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</si>
  <si>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</si>
  <si>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</si>
  <si>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</si>
  <si>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</si>
  <si>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</si>
  <si>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</si>
  <si>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</si>
  <si>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</si>
  <si>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</si>
  <si>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</si>
  <si>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</si>
  <si>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</si>
  <si>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</si>
  <si>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</si>
  <si>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</si>
  <si>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</si>
  <si>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</si>
  <si>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</si>
  <si>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</si>
  <si>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</si>
  <si>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</si>
  <si>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</si>
  <si>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</si>
  <si>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</si>
  <si>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</si>
  <si>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</si>
  <si>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</si>
  <si>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</si>
  <si>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</si>
  <si>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</si>
  <si>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</si>
  <si>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</si>
  <si>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</si>
  <si>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</si>
  <si>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</si>
  <si>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</si>
  <si>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</si>
  <si>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</si>
  <si>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</si>
  <si>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</si>
  <si>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</si>
  <si>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</si>
  <si>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</si>
  <si>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</si>
  <si>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</si>
  <si>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</si>
  <si>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</si>
  <si>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</si>
  <si>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</si>
  <si>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</si>
  <si>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</si>
  <si>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</si>
  <si>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</si>
  <si>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</si>
  <si>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</si>
  <si>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</si>
  <si>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</si>
  <si>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</si>
  <si>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</si>
  <si>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</si>
  <si>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</si>
  <si>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</si>
  <si>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</si>
  <si>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</si>
  <si>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</si>
  <si>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</si>
  <si>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</si>
  <si>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</si>
  <si>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</si>
  <si>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</si>
  <si>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</si>
  <si>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</si>
  <si>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</si>
  <si>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</si>
  <si>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</si>
  <si>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</si>
  <si>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</si>
  <si>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</si>
  <si>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</si>
  <si>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</si>
  <si>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</si>
  <si>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</si>
  <si>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</si>
  <si>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</si>
  <si>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</si>
  <si>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</si>
  <si>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</si>
  <si>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</si>
  <si>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</si>
  <si>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</si>
  <si>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</si>
  <si>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</si>
  <si>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</si>
  <si>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</si>
  <si>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</si>
  <si>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</si>
  <si>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</si>
  <si>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</si>
  <si>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</si>
  <si>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</si>
  <si>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</si>
  <si>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</si>
  <si>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</si>
  <si>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</si>
  <si>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</si>
  <si>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</si>
  <si>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</si>
  <si>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</si>
  <si>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</si>
  <si>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</si>
  <si>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</si>
  <si>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</si>
  <si>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</si>
  <si>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</si>
  <si>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</si>
  <si>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</si>
  <si>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</si>
  <si>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</si>
  <si>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</si>
  <si>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</si>
  <si>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</si>
  <si>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</si>
  <si>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</si>
  <si>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</si>
  <si>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</si>
  <si>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</si>
  <si>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</si>
  <si>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</si>
  <si>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</si>
  <si>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</si>
  <si>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</si>
  <si>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</si>
  <si>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</si>
  <si>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</si>
  <si>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</si>
  <si>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</si>
  <si>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</si>
  <si>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</si>
  <si>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</si>
  <si>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</si>
  <si>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</si>
  <si>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</si>
  <si>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</si>
  <si>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</si>
  <si>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</si>
  <si>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</si>
  <si>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</si>
  <si>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</si>
  <si>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</si>
  <si>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</si>
  <si>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</si>
  <si>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</si>
  <si>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</si>
  <si>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</si>
  <si>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</si>
  <si>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</si>
  <si>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</si>
  <si>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</si>
  <si>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</si>
  <si>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</si>
  <si>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</si>
  <si>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</si>
  <si>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</si>
  <si>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</si>
  <si>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</si>
  <si>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</si>
  <si>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</si>
  <si>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</si>
  <si>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</si>
  <si>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</si>
  <si>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</si>
  <si>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</si>
  <si>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</si>
  <si>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</si>
  <si>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</si>
  <si>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</si>
  <si>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</si>
  <si>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</si>
  <si>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</si>
  <si>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</si>
  <si>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</si>
  <si>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</si>
  <si>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</si>
  <si>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</si>
  <si>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</si>
  <si>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</si>
  <si>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</si>
  <si>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</si>
  <si>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</si>
  <si>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</si>
  <si>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</si>
  <si>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</si>
  <si>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</si>
  <si>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</si>
  <si>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</si>
  <si>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</si>
  <si>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</si>
  <si>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</si>
  <si>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</si>
  <si>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</si>
  <si>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</si>
  <si>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</si>
  <si>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</si>
  <si>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</si>
  <si>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</si>
  <si>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</si>
  <si>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</si>
  <si>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</si>
  <si>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</si>
  <si>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</si>
  <si>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</si>
  <si>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</si>
  <si>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</si>
  <si>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</si>
  <si>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</si>
  <si>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</si>
  <si>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</si>
  <si>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</si>
  <si>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</si>
  <si>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</si>
  <si>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</si>
  <si>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</si>
  <si>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</si>
  <si>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</si>
  <si>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</si>
  <si>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</si>
  <si>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</si>
  <si>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</si>
  <si>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</si>
  <si>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</si>
  <si>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</si>
  <si>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</si>
  <si>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</si>
  <si>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</si>
  <si>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</si>
  <si>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</si>
  <si>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</si>
  <si>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</si>
  <si>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</si>
  <si>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</si>
  <si>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</si>
  <si>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</si>
  <si>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</si>
  <si>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</si>
  <si>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</si>
  <si>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</si>
  <si>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</si>
  <si>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</si>
  <si>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</si>
  <si>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</si>
  <si>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</si>
  <si>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</si>
  <si>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</si>
  <si>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</si>
  <si>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</si>
  <si>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</si>
  <si>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</si>
  <si>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</si>
  <si>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</si>
  <si>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</si>
  <si>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</si>
  <si>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</si>
  <si>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</si>
  <si>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</si>
  <si>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</si>
  <si>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</si>
  <si>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</si>
  <si>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</si>
  <si>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</si>
  <si>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</si>
  <si>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</si>
  <si>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</si>
  <si>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</si>
  <si>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</si>
  <si>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</si>
  <si>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</si>
  <si>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</si>
  <si>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</si>
  <si>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</si>
  <si>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</si>
  <si>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</si>
  <si>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</si>
  <si>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</si>
  <si>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</si>
  <si>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</si>
  <si>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</si>
  <si>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</si>
  <si>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</si>
  <si>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</si>
  <si>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</si>
  <si>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</si>
  <si>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</si>
  <si>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</si>
  <si>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</si>
  <si>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</si>
  <si>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</si>
  <si>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</si>
  <si>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</si>
  <si>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</si>
  <si>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</si>
  <si>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</si>
  <si>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</si>
  <si>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</si>
  <si>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</si>
  <si>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</si>
  <si>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</si>
  <si>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</si>
  <si>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</si>
  <si>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</si>
  <si>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</si>
  <si>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</si>
  <si>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</si>
  <si>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</si>
  <si>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</si>
  <si>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</si>
  <si>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</si>
  <si>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</si>
  <si>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</si>
  <si>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</si>
  <si>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</si>
  <si>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</si>
  <si>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</si>
  <si>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</si>
  <si>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</si>
  <si>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</si>
  <si>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</si>
  <si>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</si>
  <si>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</si>
  <si>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</si>
  <si>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</si>
  <si>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</si>
  <si>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</si>
  <si>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</si>
  <si>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</si>
  <si>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</si>
  <si>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</si>
  <si>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</si>
  <si>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</si>
  <si>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</si>
  <si>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</si>
  <si>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</si>
  <si>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</si>
  <si>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</si>
  <si>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</si>
  <si>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</si>
  <si>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</si>
  <si>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</si>
  <si>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</si>
  <si>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</si>
  <si>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</si>
  <si>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</si>
  <si>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</si>
  <si>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</si>
  <si>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</si>
  <si>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</si>
  <si>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</si>
  <si>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</si>
  <si>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</si>
  <si>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</si>
  <si>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</si>
  <si>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</si>
  <si>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</si>
  <si>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</si>
  <si>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</si>
  <si>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</si>
  <si>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</si>
  <si>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</si>
  <si>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</si>
  <si>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</si>
  <si>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</si>
  <si>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</si>
  <si>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</si>
  <si>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</si>
  <si>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</si>
  <si>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</si>
  <si>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</si>
  <si>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</si>
  <si>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</si>
  <si>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</si>
  <si>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</si>
  <si>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</si>
  <si>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</si>
  <si>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</si>
  <si>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</si>
  <si>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</si>
  <si>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</si>
  <si>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</si>
  <si>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</si>
  <si>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</si>
  <si>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</si>
  <si>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</si>
  <si>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</si>
  <si>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</si>
  <si>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</si>
  <si>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</si>
  <si>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</si>
  <si>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</si>
  <si>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</si>
  <si>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</si>
  <si>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</si>
  <si>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</si>
  <si>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</si>
  <si>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</si>
  <si>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</si>
  <si>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</si>
  <si>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</si>
  <si>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</si>
  <si>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</si>
  <si>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</si>
  <si>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</si>
  <si>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</si>
  <si>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</si>
  <si>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</si>
  <si>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</si>
  <si>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</si>
  <si>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</si>
  <si>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</si>
  <si>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</si>
  <si>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</si>
  <si>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</si>
  <si>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</si>
  <si>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</si>
  <si>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</si>
  <si>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</si>
  <si>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</si>
  <si>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</si>
  <si>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</si>
  <si>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</si>
  <si>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</si>
  <si>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</si>
  <si>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</si>
  <si>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</si>
  <si>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</si>
  <si>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</si>
  <si>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</si>
  <si>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</si>
  <si>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</si>
  <si>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</si>
  <si>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</si>
  <si>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</si>
  <si>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</si>
  <si>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</si>
  <si>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</si>
  <si>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</si>
  <si>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</si>
  <si>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</si>
  <si>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</si>
  <si>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</si>
  <si>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</si>
  <si>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</si>
  <si>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</si>
  <si>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</si>
  <si>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</si>
  <si>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</si>
  <si>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</si>
  <si>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</si>
  <si>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</si>
  <si>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</si>
  <si>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</si>
  <si>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</si>
  <si>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</si>
  <si>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</si>
  <si>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</si>
  <si>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</si>
  <si>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</si>
  <si>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</si>
  <si>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</si>
  <si>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</si>
  <si>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</si>
  <si>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</si>
  <si>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</si>
  <si>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</si>
  <si>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</si>
  <si>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</si>
  <si>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</si>
  <si>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</si>
  <si>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</si>
  <si>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</si>
  <si>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</si>
  <si>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</si>
  <si>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</si>
  <si>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</si>
  <si>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</si>
  <si>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</si>
  <si>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</si>
  <si>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</si>
  <si>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</si>
  <si>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</si>
  <si>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</si>
  <si>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</si>
  <si>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</si>
  <si>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</si>
  <si>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</si>
  <si>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</si>
  <si>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</si>
  <si>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</si>
  <si>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</si>
  <si>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</si>
  <si>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</si>
  <si>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</si>
  <si>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</si>
  <si>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</si>
  <si>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</si>
  <si>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</si>
  <si>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</si>
  <si>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</si>
  <si>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</si>
  <si>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</si>
  <si>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</si>
  <si>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</si>
  <si>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</si>
  <si>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</si>
  <si>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</si>
  <si>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</si>
  <si>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</si>
  <si>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</si>
  <si>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</si>
  <si>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</si>
  <si>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</si>
  <si>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</si>
  <si>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</si>
  <si>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</si>
  <si>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</si>
  <si>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</si>
  <si>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</si>
  <si>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</si>
  <si>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</si>
  <si>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</si>
  <si>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</si>
  <si>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</si>
  <si>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</si>
  <si>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</si>
  <si>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</si>
  <si>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</si>
  <si>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</si>
  <si>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</si>
  <si>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</si>
  <si>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</si>
  <si>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</si>
  <si>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</si>
  <si>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</si>
  <si>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</si>
  <si>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</si>
  <si>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</si>
  <si>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</si>
  <si>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</si>
  <si>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</si>
  <si>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</si>
  <si>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</si>
  <si>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</si>
  <si>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</si>
  <si>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</si>
  <si>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</si>
  <si>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</si>
  <si>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</si>
  <si>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</si>
  <si>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</si>
  <si>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</si>
  <si>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</si>
  <si>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</si>
  <si>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</si>
  <si>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</si>
  <si>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</si>
  <si>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</si>
  <si>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</si>
  <si>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</si>
  <si>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</si>
  <si>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</si>
  <si>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</si>
  <si>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</si>
  <si>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</si>
  <si>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</si>
  <si>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</si>
  <si>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</si>
  <si>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</si>
  <si>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</si>
  <si>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</si>
  <si>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</si>
  <si>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</si>
  <si>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</si>
  <si>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</si>
  <si>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</si>
  <si>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</si>
  <si>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</si>
  <si>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</si>
  <si>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</si>
  <si>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</si>
  <si>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</si>
  <si>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</si>
  <si>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</si>
  <si>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</si>
  <si>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</si>
  <si>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</si>
  <si>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</si>
  <si>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</si>
  <si>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</si>
  <si>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</si>
  <si>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</si>
  <si>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</si>
  <si>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</si>
  <si>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</si>
  <si>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</si>
  <si>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</si>
  <si>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</si>
  <si>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</si>
  <si>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</si>
  <si>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</si>
  <si>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</si>
  <si>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</si>
  <si>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</si>
  <si>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</si>
  <si>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</si>
  <si>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</si>
  <si>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</si>
  <si>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</si>
  <si>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</si>
  <si>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</si>
  <si>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</si>
  <si>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</si>
  <si>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</si>
  <si>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</si>
  <si>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</si>
  <si>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</si>
  <si>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</si>
  <si>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</si>
  <si>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</si>
  <si>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</si>
  <si>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</si>
  <si>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</si>
  <si>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</si>
  <si>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</si>
  <si>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</si>
  <si>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</si>
  <si>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</si>
  <si>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</si>
  <si>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</si>
  <si>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</si>
  <si>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</si>
  <si>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</si>
  <si>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</si>
  <si>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</si>
  <si>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</si>
  <si>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</si>
  <si>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</si>
  <si>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</si>
  <si>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</si>
  <si>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</si>
  <si>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</si>
  <si>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</si>
  <si>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</si>
  <si>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</si>
  <si>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</si>
  <si>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</si>
  <si>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</si>
  <si>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</si>
  <si>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</si>
  <si>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</si>
  <si>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</si>
  <si>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</si>
  <si>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</si>
  <si>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</si>
  <si>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</si>
  <si>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</si>
  <si>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</si>
  <si>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</si>
  <si>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</si>
  <si>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</si>
  <si>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</si>
  <si>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</si>
  <si>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</si>
  <si>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</si>
  <si>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</si>
  <si>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</si>
  <si>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</si>
  <si>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</si>
  <si>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</si>
  <si>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</si>
  <si>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</si>
  <si>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</si>
  <si>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</si>
  <si>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</si>
  <si>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</si>
  <si>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</si>
  <si>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</si>
  <si>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</si>
  <si>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</si>
  <si>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</si>
  <si>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</si>
  <si>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</si>
  <si>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</si>
  <si>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</si>
  <si>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</si>
  <si>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</si>
  <si>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</si>
  <si>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</si>
  <si>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</si>
  <si>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</si>
  <si>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</si>
  <si>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</si>
  <si>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</si>
  <si>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</si>
  <si>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</si>
  <si>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</si>
  <si>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</si>
  <si>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</si>
  <si>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</si>
  <si>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</si>
  <si>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</si>
  <si>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</si>
  <si>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</si>
  <si>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</si>
  <si>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</si>
  <si>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</si>
  <si>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</si>
  <si>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</si>
  <si>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</si>
  <si>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</si>
  <si>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</si>
  <si>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</si>
  <si>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</si>
  <si>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</si>
  <si>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</si>
  <si>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</si>
  <si>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</si>
  <si>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</si>
  <si>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</si>
  <si>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</si>
  <si>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</si>
  <si>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</si>
  <si>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</si>
  <si>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</si>
  <si>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</si>
  <si>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</si>
  <si>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</si>
  <si>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</si>
  <si>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</si>
  <si>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</si>
  <si>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</si>
  <si>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</si>
  <si>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</si>
  <si>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</si>
  <si>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</si>
  <si>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</si>
  <si>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</si>
  <si>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</si>
  <si>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</si>
  <si>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</si>
  <si>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</si>
  <si>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</si>
  <si>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</si>
  <si>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</si>
  <si>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</si>
  <si>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</si>
  <si>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</si>
  <si>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</si>
  <si>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</si>
  <si>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</si>
  <si>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</si>
  <si>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</si>
  <si>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</si>
  <si>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</si>
  <si>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</si>
  <si>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</si>
  <si>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</si>
  <si>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</si>
  <si>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</si>
  <si>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</si>
  <si>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</si>
  <si>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</si>
  <si>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</si>
  <si>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</si>
  <si>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</si>
  <si>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</si>
  <si>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</si>
  <si>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</si>
  <si>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</si>
  <si>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</si>
  <si>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</si>
  <si>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</si>
  <si>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</si>
  <si>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</si>
  <si>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</si>
  <si>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</si>
  <si>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</si>
  <si>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</si>
  <si>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</si>
  <si>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</si>
  <si>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</si>
  <si>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</si>
  <si>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</si>
  <si>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</si>
  <si>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</si>
  <si>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</si>
  <si>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</si>
  <si>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</si>
  <si>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</si>
  <si>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</si>
  <si>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</si>
  <si>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</si>
  <si>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</si>
  <si>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</si>
  <si>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</si>
  <si>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</si>
  <si>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</si>
  <si>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</si>
  <si>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</si>
  <si>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</si>
  <si>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</si>
  <si>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</si>
  <si>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</si>
  <si>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</si>
  <si>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</si>
  <si>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</si>
  <si>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</si>
  <si>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</si>
  <si>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</si>
  <si>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</si>
  <si>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</si>
  <si>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</si>
  <si>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</si>
  <si>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</si>
  <si>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</si>
  <si>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</si>
  <si>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</si>
  <si>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</si>
  <si>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</si>
  <si>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</si>
  <si>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</si>
  <si>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</si>
  <si>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</si>
  <si>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</si>
  <si>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</si>
  <si>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</si>
  <si>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</si>
  <si>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</si>
  <si>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</si>
  <si>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</si>
  <si>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</si>
  <si>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</si>
  <si>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</si>
  <si>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</si>
  <si>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</si>
  <si>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</si>
  <si>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</si>
  <si>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</si>
  <si>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</si>
  <si>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</si>
  <si>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</si>
  <si>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</si>
  <si>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</si>
  <si>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</si>
  <si>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</si>
  <si>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</si>
  <si>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</si>
  <si>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</si>
  <si>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</si>
  <si>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</si>
  <si>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</si>
  <si>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</si>
  <si>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</si>
  <si>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</si>
  <si>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</si>
  <si>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</si>
  <si>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</si>
  <si>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</si>
  <si>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</si>
  <si>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</si>
  <si>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</si>
  <si>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</si>
  <si>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</si>
  <si>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</si>
  <si>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</si>
  <si>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</si>
  <si>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</si>
  <si>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</si>
  <si>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</si>
  <si>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</si>
  <si>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</si>
  <si>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</si>
  <si>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</si>
  <si>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</si>
  <si>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</si>
  <si>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</si>
  <si>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</si>
  <si>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</si>
  <si>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</si>
  <si>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</si>
  <si>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</si>
  <si>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</si>
  <si>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</si>
  <si>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</si>
  <si>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</si>
  <si>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</si>
  <si>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</si>
  <si>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</si>
  <si>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</si>
  <si>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</si>
  <si>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</si>
  <si>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</si>
  <si>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</si>
  <si>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</si>
  <si>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</si>
  <si>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</si>
  <si>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</si>
  <si>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</si>
  <si>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</si>
  <si>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</si>
  <si>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</si>
  <si>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</si>
  <si>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</si>
  <si>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</si>
  <si>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</si>
  <si>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</si>
  <si>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</si>
  <si>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</si>
  <si>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</si>
  <si>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</si>
  <si>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</si>
  <si>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</si>
  <si>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</si>
  <si>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</si>
  <si>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</si>
  <si>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</si>
  <si>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</si>
  <si>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</si>
  <si>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</si>
  <si>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</si>
  <si>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</si>
  <si>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</si>
  <si>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</si>
  <si>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</si>
  <si>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</si>
  <si>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</si>
  <si>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</si>
  <si>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</si>
  <si>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</si>
  <si>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</si>
  <si>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</si>
  <si>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</si>
  <si>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</si>
  <si>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</si>
  <si>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</si>
  <si>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</si>
  <si>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</si>
  <si>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</si>
  <si>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</si>
  <si>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</si>
  <si>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</si>
  <si>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</si>
  <si>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</si>
  <si>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</si>
  <si>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</si>
  <si>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</si>
  <si>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</si>
  <si>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</si>
  <si>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</si>
  <si>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</si>
  <si>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</si>
  <si>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</si>
  <si>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</si>
  <si>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</si>
  <si>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</si>
  <si>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</si>
  <si>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</si>
  <si>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</si>
  <si>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</si>
  <si>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</si>
  <si>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</si>
  <si>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</si>
  <si>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</si>
  <si>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</si>
  <si>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</si>
  <si>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</si>
  <si>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</si>
  <si>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</si>
  <si>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</si>
  <si>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</si>
  <si>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</si>
  <si>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</si>
  <si>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</si>
  <si>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</si>
  <si>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</si>
  <si>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</si>
  <si>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</si>
  <si>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</si>
  <si>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</si>
  <si>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</si>
  <si>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</si>
  <si>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</si>
  <si>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</si>
  <si>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</si>
  <si>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</si>
  <si>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</si>
  <si>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</si>
  <si>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</si>
  <si>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</si>
  <si>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</si>
  <si>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</si>
  <si>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</si>
  <si>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</si>
  <si>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</si>
  <si>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</si>
  <si>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</si>
  <si>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</si>
  <si>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</si>
  <si>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</si>
  <si>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</si>
  <si>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</si>
  <si>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</si>
  <si>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</si>
  <si>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</si>
  <si>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</si>
  <si>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</si>
  <si>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</si>
  <si>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</si>
  <si>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</si>
  <si>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</si>
  <si>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</si>
  <si>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</si>
  <si>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</si>
  <si>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</si>
  <si>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</si>
  <si>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</si>
  <si>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</si>
  <si>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</si>
  <si>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</si>
  <si>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</si>
  <si>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</si>
  <si>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</si>
  <si>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</si>
  <si>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</si>
  <si>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</si>
  <si>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</si>
  <si>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</si>
  <si>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</si>
  <si>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</si>
  <si>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</si>
  <si>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</si>
  <si>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</si>
  <si>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</si>
  <si>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</si>
  <si>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</si>
  <si>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</si>
  <si>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</si>
  <si>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</si>
  <si>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</si>
  <si>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</si>
  <si>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</si>
  <si>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</si>
  <si>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</si>
  <si>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</si>
  <si>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</si>
  <si>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</si>
  <si>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</si>
  <si>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</si>
  <si>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</si>
  <si>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</si>
  <si>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</si>
  <si>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</si>
  <si>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</si>
  <si>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</si>
  <si>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</si>
  <si>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</si>
  <si>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</si>
  <si>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</si>
  <si>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</si>
  <si>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</si>
  <si>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</si>
  <si>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</si>
  <si>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</si>
  <si>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</si>
  <si>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</si>
  <si>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</si>
  <si>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</si>
  <si>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</si>
  <si>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</si>
  <si>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</si>
  <si>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</si>
  <si>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</si>
  <si>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</si>
  <si>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</si>
  <si>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</si>
  <si>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</si>
  <si>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</si>
  <si>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</si>
  <si>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</si>
  <si>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</si>
  <si>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</si>
  <si>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</si>
  <si>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</si>
  <si>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</si>
  <si>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</si>
  <si>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</si>
  <si>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</si>
  <si>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</si>
  <si>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</si>
  <si>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</si>
  <si>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</si>
  <si>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</si>
  <si>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</si>
  <si>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</si>
  <si>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</si>
  <si>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</si>
  <si>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</si>
  <si>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</si>
  <si>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</si>
  <si>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</si>
  <si>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</si>
  <si>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</si>
  <si>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</si>
  <si>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</si>
  <si>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</si>
  <si>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</si>
  <si>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</si>
  <si>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</si>
  <si>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</si>
  <si>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</si>
  <si>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</si>
  <si>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</si>
  <si>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</si>
  <si>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</si>
  <si>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</si>
  <si>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</si>
  <si>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</si>
  <si>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</si>
  <si>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</si>
  <si>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</si>
  <si>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</si>
  <si>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</si>
  <si>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</si>
  <si>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</si>
  <si>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</si>
  <si>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</si>
  <si>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</si>
  <si>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</si>
  <si>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</si>
  <si>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</si>
  <si>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</si>
  <si>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</si>
  <si>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</si>
  <si>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</si>
  <si>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</si>
  <si>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</si>
  <si>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</si>
  <si>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</si>
  <si>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</si>
  <si>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</si>
  <si>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</si>
  <si>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</si>
  <si>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</si>
  <si>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</si>
  <si>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</si>
  <si>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</si>
  <si>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</si>
  <si>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</si>
  <si>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</si>
  <si>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</si>
  <si>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</si>
  <si>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</si>
  <si>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</si>
  <si>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</si>
  <si>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</si>
  <si>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</si>
  <si>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</si>
  <si>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</si>
  <si>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</si>
  <si>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</si>
  <si>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</si>
  <si>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</si>
  <si>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</si>
  <si>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</si>
  <si>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</si>
  <si>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</si>
  <si>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</si>
  <si>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</si>
  <si>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</si>
  <si>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</si>
  <si>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</si>
  <si>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</si>
  <si>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</si>
  <si>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</si>
  <si>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</si>
  <si>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</si>
  <si>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</si>
  <si>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</si>
  <si>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</si>
  <si>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</si>
  <si>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</si>
  <si>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</si>
  <si>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</si>
  <si>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</si>
  <si>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</si>
  <si>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</si>
  <si>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</si>
  <si>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</si>
  <si>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</si>
  <si>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</si>
  <si>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</si>
  <si>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</si>
  <si>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</si>
  <si>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</si>
  <si>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</si>
  <si>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</si>
  <si>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</si>
  <si>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</si>
  <si>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</si>
  <si>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</si>
  <si>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</si>
  <si>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</si>
  <si>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</si>
  <si>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</si>
  <si>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</si>
  <si>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</si>
  <si>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</si>
  <si>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</si>
  <si>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</si>
  <si>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</si>
  <si>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</si>
  <si>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</si>
  <si>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</si>
  <si>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</si>
  <si>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</si>
  <si>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</si>
  <si>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</si>
  <si>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</si>
  <si>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</si>
  <si>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</si>
  <si>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</si>
  <si>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</si>
  <si>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</si>
  <si>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</si>
  <si>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</si>
  <si>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</si>
  <si>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</si>
  <si>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</si>
  <si>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</si>
  <si>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</si>
  <si>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</si>
  <si>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</si>
  <si>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</si>
  <si>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</si>
  <si>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</si>
  <si>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</si>
  <si>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</si>
  <si>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</si>
  <si>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</si>
  <si>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</si>
  <si>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</si>
  <si>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</si>
  <si>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</si>
  <si>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</si>
  <si>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</si>
  <si>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</si>
  <si>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</si>
  <si>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</si>
  <si>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</si>
  <si>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</si>
  <si>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</si>
  <si>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</si>
  <si>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</si>
  <si>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</si>
  <si>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</si>
  <si>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</si>
  <si>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</si>
  <si>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</si>
  <si>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</si>
  <si>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</si>
  <si>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</si>
  <si>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</si>
  <si>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</si>
  <si>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</si>
  <si>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</si>
  <si>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</si>
  <si>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</si>
  <si>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</si>
  <si>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</si>
  <si>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</si>
  <si>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</si>
  <si>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</si>
  <si>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</si>
  <si>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</si>
  <si>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</si>
  <si>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</si>
  <si>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</si>
  <si>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</si>
  <si>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</si>
  <si>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</si>
  <si>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</si>
  <si>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</si>
  <si>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</si>
  <si>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</si>
  <si>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</si>
  <si>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</si>
  <si>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</si>
  <si>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</si>
  <si>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</si>
  <si>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</si>
  <si>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</si>
  <si>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</si>
  <si>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</si>
  <si>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</si>
  <si>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</si>
  <si>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</si>
  <si>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</si>
  <si>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</si>
  <si>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</si>
  <si>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</si>
  <si>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</si>
  <si>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</si>
  <si>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</si>
  <si>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</si>
  <si>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</si>
  <si>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</si>
  <si>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</si>
  <si>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</si>
  <si>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</si>
  <si>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</si>
  <si>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</si>
  <si>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</si>
  <si>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</si>
  <si>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</si>
  <si>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</si>
  <si>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</si>
  <si>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</si>
  <si>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</si>
  <si>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</si>
  <si>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</si>
  <si>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</si>
  <si>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</si>
  <si>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</si>
  <si>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</si>
  <si>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</si>
  <si>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</si>
  <si>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</si>
  <si>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</si>
  <si>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</si>
  <si>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</si>
  <si>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</si>
  <si>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</si>
  <si>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</si>
  <si>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</si>
  <si>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</si>
  <si>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</si>
  <si>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</si>
  <si>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</si>
  <si>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</si>
  <si>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</si>
  <si>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</si>
  <si>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</si>
  <si>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</si>
  <si>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</si>
  <si>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</si>
  <si>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</si>
  <si>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</si>
  <si>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</si>
  <si>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</si>
  <si>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</si>
  <si>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</si>
  <si>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</si>
  <si>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</si>
  <si>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</si>
  <si>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</si>
  <si>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</si>
  <si>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</si>
  <si>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</si>
  <si>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</si>
  <si>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</si>
  <si>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</si>
  <si>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</si>
  <si>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</si>
  <si>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</si>
  <si>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</si>
  <si>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</si>
  <si>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</si>
  <si>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</si>
  <si>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</si>
  <si>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</si>
  <si>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</si>
  <si>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</si>
  <si>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</si>
  <si>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</si>
  <si>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</si>
  <si>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</si>
  <si>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</si>
  <si>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</si>
  <si>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</si>
  <si>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</si>
  <si>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</si>
  <si>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</si>
  <si>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</si>
  <si>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</si>
  <si>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</si>
  <si>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</si>
  <si>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</si>
  <si>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</si>
  <si>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</si>
  <si>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</si>
  <si>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</si>
  <si>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</si>
  <si>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</si>
  <si>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</si>
  <si>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</si>
  <si>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</si>
  <si>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</si>
  <si>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</si>
  <si>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</si>
  <si>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</si>
  <si>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</si>
  <si>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</si>
  <si>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</si>
  <si>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</si>
  <si>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</si>
  <si>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</si>
  <si>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</si>
  <si>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</si>
  <si>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</si>
  <si>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</si>
  <si>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</si>
  <si>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</si>
  <si>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</si>
  <si>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</si>
  <si>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</si>
  <si>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</si>
  <si>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</si>
  <si>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</si>
  <si>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</si>
  <si>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</si>
  <si>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</si>
  <si>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</si>
  <si>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</si>
  <si>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</si>
  <si>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</si>
  <si>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</si>
  <si>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</si>
  <si>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</si>
  <si>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</si>
  <si>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</si>
  <si>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</si>
  <si>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</si>
  <si>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</si>
  <si>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</si>
  <si>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</si>
  <si>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</si>
  <si>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</si>
  <si>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</si>
  <si>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</si>
  <si>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</si>
  <si>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</si>
  <si>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</si>
  <si>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</si>
  <si>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</si>
  <si>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</si>
  <si>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</si>
  <si>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</si>
  <si>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</si>
  <si>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</si>
  <si>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</si>
  <si>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</si>
  <si>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</si>
  <si>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</si>
  <si>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</si>
  <si>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</si>
  <si>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</si>
  <si>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</si>
  <si>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</si>
  <si>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</si>
  <si>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</si>
  <si>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</si>
  <si>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</si>
  <si>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</si>
  <si>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</si>
  <si>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</si>
  <si>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</si>
  <si>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</si>
  <si>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</si>
  <si>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</si>
  <si>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</si>
  <si>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</si>
  <si>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</si>
  <si>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</si>
  <si>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</si>
  <si>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</si>
  <si>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</si>
  <si>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</si>
  <si>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</si>
  <si>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</si>
  <si>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</si>
  <si>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</si>
  <si>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</si>
  <si>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</si>
  <si>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</si>
  <si>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</si>
  <si>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</si>
  <si>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</si>
  <si>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</si>
  <si>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</si>
  <si>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</si>
  <si>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</si>
  <si>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</si>
  <si>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</si>
  <si>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</si>
  <si>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</si>
  <si>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</si>
  <si>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</si>
  <si>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</si>
  <si>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</si>
  <si>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</si>
  <si>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</si>
  <si>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</si>
  <si>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</si>
  <si>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</si>
  <si>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</si>
  <si>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</si>
  <si>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</si>
  <si>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</si>
  <si>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</si>
  <si>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</si>
  <si>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</si>
  <si>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</si>
  <si>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</si>
  <si>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</si>
  <si>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</si>
  <si>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</si>
  <si>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</si>
  <si>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</si>
  <si>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</si>
  <si>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</si>
  <si>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</si>
  <si>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</si>
  <si>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</si>
  <si>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</si>
  <si>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</si>
  <si>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</si>
  <si>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</si>
  <si>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</si>
  <si>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</si>
  <si>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</si>
  <si>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</si>
  <si>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</si>
  <si>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</si>
  <si>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</si>
  <si>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</si>
  <si>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</si>
  <si>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</si>
  <si>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</si>
  <si>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</si>
  <si>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</si>
  <si>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</si>
  <si>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</si>
  <si>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</si>
  <si>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</si>
  <si>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</si>
  <si>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</si>
  <si>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</si>
  <si>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</si>
  <si>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</si>
  <si>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</si>
  <si>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</si>
  <si>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</si>
  <si>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</si>
  <si>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</si>
  <si>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</si>
  <si>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</si>
  <si>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</si>
  <si>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</si>
  <si>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</si>
  <si>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</si>
  <si>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</si>
  <si>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</si>
  <si>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</si>
  <si>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</si>
  <si>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</si>
  <si>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</si>
  <si>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</si>
  <si>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</si>
  <si>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</si>
  <si>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</si>
  <si>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</si>
  <si>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</si>
  <si>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</si>
  <si>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</si>
  <si>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</si>
  <si>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</si>
  <si>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</si>
  <si>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</si>
  <si>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</si>
  <si>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</si>
  <si>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</si>
  <si>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</si>
  <si>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</si>
  <si>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</si>
  <si>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</si>
  <si>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</si>
  <si>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</si>
  <si>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</si>
  <si>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</si>
  <si>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</si>
  <si>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</si>
  <si>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</si>
  <si>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</si>
  <si>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</si>
  <si>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</si>
  <si>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</si>
  <si>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</si>
  <si>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</si>
  <si>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</si>
  <si>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</si>
  <si>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</si>
  <si>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</si>
  <si>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</si>
  <si>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</si>
  <si>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</si>
  <si>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</si>
  <si>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</si>
  <si>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</si>
  <si>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</si>
  <si>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</si>
  <si>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</si>
  <si>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</si>
  <si>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</si>
  <si>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</si>
  <si>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</si>
  <si>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</si>
  <si>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</si>
  <si>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</si>
  <si>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</si>
  <si>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</si>
  <si>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</si>
  <si>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</si>
  <si>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</si>
  <si>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</si>
  <si>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</si>
  <si>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</si>
  <si>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</si>
  <si>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</si>
  <si>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</si>
  <si>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</si>
  <si>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</si>
  <si>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</si>
  <si>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</si>
  <si>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</si>
  <si>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</si>
  <si>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</si>
  <si>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</si>
  <si>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</si>
  <si>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</si>
  <si>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</si>
  <si>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</si>
  <si>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</si>
  <si>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</si>
  <si>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</si>
  <si>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</si>
  <si>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</si>
  <si>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</si>
  <si>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</si>
  <si>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</si>
  <si>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</si>
  <si>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</si>
  <si>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</si>
  <si>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</si>
  <si>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</si>
  <si>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</si>
  <si>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</si>
  <si>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</si>
  <si>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</si>
  <si>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</si>
  <si>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</si>
  <si>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</si>
  <si>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</si>
  <si>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</si>
  <si>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</si>
  <si>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</si>
  <si>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</si>
  <si>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</si>
  <si>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</si>
  <si>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</si>
  <si>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</si>
  <si>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</si>
  <si>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</si>
  <si>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</si>
  <si>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</si>
  <si>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</si>
  <si>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</si>
  <si>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</si>
  <si>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</si>
  <si>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</si>
  <si>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</si>
  <si>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</si>
  <si>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</si>
  <si>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</si>
  <si>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</si>
  <si>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</si>
  <si>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</si>
  <si>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</si>
  <si>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</si>
  <si>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</si>
  <si>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</si>
  <si>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</si>
  <si>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</si>
  <si>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</si>
  <si>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</si>
  <si>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</si>
  <si>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</si>
  <si>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</si>
  <si>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</si>
  <si>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</si>
  <si>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</si>
  <si>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</si>
  <si>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</si>
  <si>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</si>
  <si>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</si>
  <si>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</si>
  <si>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</si>
  <si>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</si>
  <si>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</si>
  <si>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</si>
  <si>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</si>
  <si>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</si>
  <si>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</si>
  <si>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</si>
  <si>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</si>
  <si>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</si>
  <si>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</si>
  <si>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</si>
  <si>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</si>
  <si>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</si>
  <si>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</si>
  <si>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</si>
  <si>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</si>
  <si>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</si>
  <si>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</si>
  <si>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</si>
  <si>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</si>
  <si>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</si>
  <si>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</si>
  <si>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</si>
  <si>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</si>
  <si>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</si>
  <si>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</si>
  <si>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</si>
  <si>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</si>
  <si>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</si>
  <si>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</si>
  <si>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</si>
  <si>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</si>
  <si>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</si>
  <si>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</si>
  <si>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</si>
  <si>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</si>
  <si>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</si>
  <si>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</si>
  <si>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</si>
  <si>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</si>
  <si>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</si>
  <si>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</si>
  <si>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</si>
  <si>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</si>
  <si>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</si>
  <si>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</si>
  <si>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</si>
  <si>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</si>
  <si>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</si>
  <si>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</si>
  <si>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</si>
  <si>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</si>
  <si>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</si>
  <si>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</si>
  <si>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</si>
  <si>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</si>
  <si>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</si>
  <si>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</si>
  <si>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</si>
  <si>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</si>
  <si>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</si>
  <si>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</si>
  <si>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</si>
  <si>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</si>
  <si>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</si>
  <si>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</si>
  <si>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</si>
  <si>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</si>
  <si>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</si>
  <si>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</si>
  <si>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</si>
  <si>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</si>
  <si>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</si>
  <si>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</si>
  <si>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</si>
  <si>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</si>
  <si>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</si>
  <si>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</si>
  <si>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</si>
  <si>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</si>
  <si>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</si>
  <si>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</si>
  <si>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</si>
  <si>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</si>
  <si>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</si>
  <si>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</si>
  <si>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</si>
  <si>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</si>
  <si>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</si>
  <si>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</si>
  <si>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</si>
  <si>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</si>
  <si>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</si>
  <si>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</si>
  <si>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</si>
  <si>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</si>
  <si>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</si>
  <si>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</si>
  <si>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</si>
  <si>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</si>
  <si>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</si>
  <si>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</si>
  <si>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</si>
  <si>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</si>
  <si>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</si>
  <si>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</si>
  <si>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</si>
  <si>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</si>
  <si>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</si>
  <si>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</si>
  <si>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</si>
  <si>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</si>
  <si>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</si>
  <si>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</si>
  <si>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</si>
  <si>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</si>
  <si>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</si>
  <si>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</si>
  <si>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</si>
  <si>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</si>
  <si>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</si>
  <si>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</si>
  <si>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</si>
  <si>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</si>
  <si>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</si>
  <si>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</si>
  <si>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</si>
  <si>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</si>
  <si>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</si>
  <si>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</si>
  <si>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</si>
  <si>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</si>
  <si>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</si>
  <si>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</si>
  <si>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</si>
  <si>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</si>
  <si>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</si>
  <si>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</si>
  <si>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</si>
  <si>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</si>
  <si>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</si>
  <si>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</si>
  <si>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</si>
  <si>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</si>
  <si>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</si>
  <si>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</si>
  <si>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</si>
  <si>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</si>
  <si>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</si>
  <si>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</si>
  <si>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</si>
  <si>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</si>
  <si>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</si>
  <si>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</si>
  <si>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</si>
  <si>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</si>
  <si>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</si>
  <si>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</si>
  <si>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</si>
  <si>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</si>
  <si>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</si>
  <si>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</si>
  <si>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</si>
  <si>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</si>
  <si>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</si>
  <si>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</si>
  <si>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</si>
  <si>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</si>
  <si>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</si>
  <si>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</si>
  <si>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</si>
  <si>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</si>
  <si>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</si>
  <si>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</si>
  <si>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</si>
  <si>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</si>
  <si>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</si>
  <si>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</si>
  <si>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</si>
  <si>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</si>
  <si>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</si>
  <si>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</si>
  <si>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</si>
  <si>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</si>
  <si>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</si>
  <si>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</si>
  <si>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</si>
  <si>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</si>
  <si>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</si>
  <si>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</si>
  <si>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</si>
  <si>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</si>
  <si>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</si>
  <si>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</si>
  <si>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</si>
  <si>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</si>
  <si>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</si>
  <si>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</si>
  <si>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</si>
  <si>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</si>
  <si>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</si>
  <si>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</si>
  <si>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</si>
  <si>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</si>
  <si>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</si>
  <si>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</si>
  <si>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</si>
  <si>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</si>
  <si>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</si>
  <si>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</si>
  <si>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</si>
  <si>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</si>
  <si>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</si>
  <si>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</si>
  <si>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</si>
  <si>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</si>
  <si>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</si>
  <si>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</si>
  <si>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</si>
  <si>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</si>
  <si>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</si>
  <si>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</si>
  <si>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</si>
  <si>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</si>
  <si>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</si>
  <si>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</si>
  <si>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</si>
  <si>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</si>
  <si>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</si>
  <si>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</si>
  <si>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</si>
  <si>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</si>
  <si>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</si>
  <si>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</si>
  <si>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</si>
  <si>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</si>
  <si>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</si>
  <si>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</si>
  <si>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</si>
  <si>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</si>
  <si>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</si>
  <si>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</si>
  <si>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</si>
  <si>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</si>
  <si>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</si>
  <si>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</si>
  <si>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</si>
  <si>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</si>
  <si>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</si>
  <si>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</si>
  <si>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</si>
  <si>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</si>
  <si>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</si>
  <si>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</si>
  <si>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</si>
  <si>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</si>
  <si>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</si>
  <si>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</si>
  <si>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</si>
  <si>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</si>
  <si>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</si>
  <si>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</si>
  <si>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</si>
  <si>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</si>
  <si>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</si>
  <si>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</si>
  <si>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</si>
  <si>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</si>
  <si>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</si>
  <si>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</si>
  <si>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</si>
  <si>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</si>
  <si>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</si>
  <si>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</si>
  <si>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</si>
  <si>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</si>
  <si>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</si>
  <si>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</si>
  <si>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</si>
  <si>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</si>
  <si>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</si>
  <si>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</si>
  <si>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</si>
  <si>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</si>
  <si>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</si>
  <si>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</si>
  <si>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</si>
  <si>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</si>
  <si>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</si>
  <si>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</si>
  <si>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</si>
  <si>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</si>
  <si>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</si>
  <si>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</si>
  <si>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</si>
  <si>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</si>
  <si>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</si>
  <si>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</si>
  <si>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</si>
  <si>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</si>
  <si>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</si>
  <si>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</si>
  <si>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</si>
  <si>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</si>
  <si>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</si>
  <si>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</si>
  <si>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</si>
  <si>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</si>
  <si>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</si>
  <si>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</si>
  <si>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</si>
  <si>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</si>
  <si>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</si>
  <si>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</si>
  <si>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</si>
  <si>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</si>
  <si>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</si>
  <si>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</si>
  <si>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</si>
  <si>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</si>
  <si>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</si>
  <si>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</si>
  <si>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</si>
  <si>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</si>
  <si>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</si>
  <si>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</si>
  <si>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</si>
  <si>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</si>
  <si>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</si>
  <si>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</si>
  <si>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</si>
  <si>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</si>
  <si>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</si>
  <si>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</si>
  <si>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</si>
  <si>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</si>
  <si>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</si>
  <si>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</si>
  <si>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</si>
  <si>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</si>
  <si>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</si>
  <si>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</si>
  <si>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</si>
  <si>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</si>
  <si>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</si>
  <si>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</si>
  <si>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</si>
  <si>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</si>
  <si>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</si>
  <si>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</si>
  <si>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</si>
  <si>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</si>
  <si>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</si>
  <si>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</si>
  <si>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</si>
  <si>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</si>
  <si>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</si>
  <si>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</si>
  <si>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</si>
  <si>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</si>
  <si>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</si>
  <si>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</si>
  <si>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</si>
  <si>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</si>
  <si>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</si>
  <si>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</si>
  <si>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</si>
  <si>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</si>
  <si>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</si>
  <si>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</si>
  <si>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</si>
  <si>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</si>
  <si>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</si>
  <si>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</si>
  <si>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</si>
  <si>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</si>
  <si>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</si>
  <si>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</si>
  <si>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</si>
  <si>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</si>
  <si>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</si>
  <si>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</si>
  <si>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</si>
  <si>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</si>
  <si>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</si>
  <si>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</si>
  <si>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</si>
  <si>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</si>
  <si>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</si>
  <si>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</si>
  <si>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</si>
  <si>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</si>
  <si>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</si>
  <si>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</si>
  <si>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</si>
  <si>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</si>
  <si>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</si>
  <si>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</si>
  <si>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</si>
  <si>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</si>
  <si>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</si>
  <si>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</si>
  <si>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</si>
  <si>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</si>
  <si>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</si>
  <si>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</si>
  <si>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</si>
  <si>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</si>
  <si>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</si>
  <si>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</si>
  <si>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</si>
  <si>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</si>
  <si>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</si>
  <si>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</si>
  <si>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</si>
  <si>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</si>
  <si>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</si>
  <si>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</si>
  <si>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</si>
  <si>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</si>
  <si>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</si>
  <si>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</si>
  <si>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</si>
  <si>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</si>
  <si>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</si>
  <si>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</si>
  <si>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</si>
  <si>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</si>
  <si>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</si>
  <si>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</si>
  <si>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</si>
  <si>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</si>
  <si>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</si>
  <si>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</si>
  <si>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</si>
  <si>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</si>
  <si>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</si>
  <si>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</si>
  <si>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</si>
  <si>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</si>
  <si>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</si>
  <si>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</si>
  <si>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</si>
  <si>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</si>
  <si>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</si>
  <si>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</si>
  <si>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</si>
  <si>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</si>
  <si>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</si>
  <si>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</si>
  <si>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</si>
  <si>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</si>
  <si>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</si>
  <si>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</si>
  <si>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</si>
  <si>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</si>
  <si>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</si>
  <si>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</si>
  <si>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</si>
  <si>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</si>
  <si>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</si>
  <si>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</si>
  <si>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</si>
  <si>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</si>
  <si>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</si>
  <si>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</si>
  <si>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</si>
  <si>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</si>
  <si>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</si>
  <si>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</si>
  <si>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</si>
  <si>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</si>
  <si>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</si>
  <si>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</si>
  <si>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</si>
  <si>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</si>
  <si>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</si>
  <si>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</si>
  <si>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</si>
  <si>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</si>
  <si>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</si>
  <si>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</si>
  <si>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</si>
  <si>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</si>
  <si>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</si>
  <si>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</si>
  <si>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</si>
  <si>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</si>
  <si>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</si>
  <si>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</si>
  <si>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</si>
  <si>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</si>
  <si>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</si>
  <si>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</si>
  <si>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</si>
  <si>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</si>
  <si>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</si>
  <si>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</si>
  <si>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</si>
  <si>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</si>
  <si>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</si>
  <si>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</si>
  <si>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</si>
  <si>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</si>
  <si>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</si>
  <si>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</si>
  <si>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</si>
  <si>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</si>
  <si>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</si>
  <si>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</si>
  <si>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</si>
  <si>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</si>
  <si>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</si>
  <si>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</si>
  <si>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</si>
  <si>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</si>
  <si>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</si>
  <si>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</si>
  <si>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</si>
  <si>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</si>
  <si>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</si>
  <si>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</si>
  <si>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</si>
  <si>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</si>
  <si>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</si>
  <si>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</si>
  <si>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</si>
  <si>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</si>
  <si>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</si>
  <si>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</si>
  <si>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</si>
  <si>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</si>
  <si>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</si>
  <si>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</si>
  <si>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</si>
  <si>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</si>
  <si>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</si>
  <si>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</si>
  <si>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</si>
  <si>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</si>
  <si>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</si>
  <si>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</si>
  <si>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</si>
  <si>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</si>
  <si>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</si>
  <si>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</si>
  <si>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</si>
  <si>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</si>
  <si>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</si>
  <si>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</si>
  <si>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</si>
  <si>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</si>
  <si>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</si>
  <si>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</si>
  <si>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</si>
  <si>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</si>
  <si>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</si>
  <si>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</si>
  <si>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</si>
  <si>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</si>
  <si>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</si>
  <si>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</si>
  <si>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</si>
  <si>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</si>
  <si>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</si>
  <si>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</si>
  <si>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</si>
  <si>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</si>
  <si>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</si>
  <si>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</si>
  <si>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</si>
  <si>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</si>
  <si>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</si>
  <si>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</si>
  <si>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</si>
  <si>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</si>
  <si>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</si>
  <si>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</si>
  <si>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</si>
  <si>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</si>
  <si>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</si>
  <si>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</si>
  <si>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</si>
  <si>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</si>
  <si>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</si>
  <si>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</si>
  <si>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</si>
  <si>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</si>
  <si>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</si>
  <si>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</si>
  <si>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</si>
  <si>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</si>
  <si>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</si>
  <si>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</si>
  <si>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</si>
  <si>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</si>
  <si>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</si>
  <si>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</si>
  <si>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</si>
  <si>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</si>
  <si>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</si>
  <si>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</si>
  <si>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</si>
  <si>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</si>
  <si>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</si>
  <si>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</si>
  <si>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</si>
  <si>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</si>
  <si>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</si>
  <si>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</si>
  <si>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</si>
  <si>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</si>
  <si>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</si>
  <si>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</si>
  <si>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</si>
  <si>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</si>
  <si>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</si>
  <si>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</si>
  <si>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</si>
  <si>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</si>
  <si>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</si>
  <si>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</si>
  <si>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</si>
  <si>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</si>
  <si>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</si>
  <si>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</si>
  <si>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</si>
  <si>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</si>
  <si>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</si>
  <si>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</si>
  <si>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</si>
  <si>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</si>
  <si>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</si>
  <si>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</si>
  <si>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</si>
  <si>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</si>
  <si>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</si>
  <si>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</si>
  <si>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</si>
  <si>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</si>
  <si>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</si>
  <si>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</si>
  <si>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</si>
  <si>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</si>
  <si>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</si>
  <si>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</si>
  <si>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</si>
  <si>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</si>
  <si>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</si>
  <si>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</si>
  <si>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</si>
  <si>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</si>
  <si>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</si>
  <si>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</si>
  <si>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</si>
  <si>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</si>
  <si>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</si>
  <si>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</si>
  <si>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</si>
  <si>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</si>
  <si>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</si>
  <si>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</si>
  <si>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</si>
  <si>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</si>
  <si>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</si>
  <si>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</si>
  <si>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</si>
  <si>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</si>
  <si>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</si>
  <si>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</si>
  <si>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</si>
  <si>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</si>
  <si>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</si>
  <si>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</si>
  <si>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</si>
  <si>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</si>
  <si>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</si>
  <si>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</si>
  <si>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</si>
  <si>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</si>
  <si>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</si>
  <si>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</si>
  <si>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</si>
  <si>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</si>
  <si>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</si>
  <si>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</si>
  <si>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</si>
  <si>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</si>
  <si>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</si>
  <si>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</si>
  <si>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</si>
  <si>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</si>
  <si>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</si>
  <si>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</si>
  <si>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</si>
  <si>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</si>
  <si>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</si>
  <si>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</si>
  <si>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</si>
  <si>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</si>
  <si>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</si>
  <si>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</si>
  <si>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</si>
  <si>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</si>
  <si>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</si>
  <si>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</si>
  <si>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</si>
  <si>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</si>
  <si>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</si>
  <si>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</si>
  <si>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</si>
  <si>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</si>
  <si>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</si>
  <si>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</si>
  <si>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</si>
  <si>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</si>
  <si>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</si>
  <si>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</si>
  <si>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</si>
  <si>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</si>
  <si>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</si>
  <si>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</si>
  <si>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</si>
  <si>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</si>
  <si>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</si>
  <si>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</si>
  <si>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</si>
  <si>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</si>
  <si>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</si>
  <si>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</si>
  <si>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</si>
  <si>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</si>
  <si>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</si>
  <si>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</si>
  <si>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</si>
  <si>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</si>
  <si>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</si>
  <si>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</si>
  <si>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</si>
  <si>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</si>
  <si>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</si>
  <si>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</si>
  <si>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</si>
  <si>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</si>
  <si>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</si>
  <si>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</si>
  <si>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</si>
  <si>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</si>
  <si>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</si>
  <si>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</si>
  <si>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</si>
  <si>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</si>
  <si>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</si>
  <si>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</si>
  <si>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</si>
  <si>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</si>
  <si>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</si>
  <si>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</si>
  <si>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</si>
  <si>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</si>
  <si>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</si>
  <si>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</si>
  <si>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</si>
  <si>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</si>
  <si>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</si>
  <si>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</si>
  <si>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</si>
  <si>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</si>
  <si>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</si>
  <si>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</si>
  <si>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</si>
  <si>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</si>
  <si>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</si>
  <si>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</si>
  <si>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</si>
  <si>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</si>
  <si>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</si>
  <si>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</si>
  <si>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</si>
  <si>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</si>
  <si>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</si>
  <si>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</si>
  <si>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</si>
  <si>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</si>
  <si>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</si>
  <si>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</si>
  <si>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</si>
  <si>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</si>
  <si>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</si>
  <si>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</si>
  <si>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</si>
  <si>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</si>
  <si>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</si>
  <si>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</si>
  <si>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</si>
  <si>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</si>
  <si>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</si>
  <si>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</si>
  <si>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</si>
  <si>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</si>
  <si>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</si>
  <si>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</si>
  <si>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</si>
  <si>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</si>
  <si>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</si>
  <si>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</si>
  <si>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</si>
  <si>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</si>
  <si>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</si>
  <si>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</si>
  <si>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</si>
  <si>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</si>
  <si>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</si>
  <si>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</si>
  <si>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</si>
  <si>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</si>
  <si>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</si>
  <si>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</si>
  <si>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</si>
  <si>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</si>
  <si>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</si>
  <si>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</si>
  <si>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</si>
  <si>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</si>
  <si>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</si>
  <si>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</si>
  <si>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</si>
  <si>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</si>
  <si>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</si>
  <si>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</si>
  <si>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</si>
  <si>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</si>
  <si>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</si>
  <si>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</si>
  <si>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</si>
  <si>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</si>
  <si>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</si>
  <si>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</si>
  <si>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</si>
  <si>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</si>
  <si>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</si>
  <si>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</si>
  <si>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</si>
  <si>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</si>
  <si>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</si>
  <si>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</si>
  <si>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</si>
  <si>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</si>
  <si>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</si>
  <si>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</si>
  <si>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</si>
  <si>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</si>
  <si>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</si>
  <si>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</si>
  <si>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</si>
  <si>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</si>
  <si>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</si>
  <si>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</si>
  <si>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</si>
  <si>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</si>
  <si>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</si>
  <si>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</si>
  <si>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</si>
  <si>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</si>
  <si>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</si>
  <si>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</si>
  <si>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</si>
  <si>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</si>
  <si>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</si>
  <si>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</si>
  <si>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</si>
  <si>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</si>
  <si>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</si>
  <si>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</si>
  <si>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</si>
  <si>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</si>
  <si>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</si>
  <si>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</si>
  <si>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</si>
  <si>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</si>
  <si>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</si>
  <si>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</si>
  <si>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</si>
  <si>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</si>
  <si>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</si>
  <si>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</si>
  <si>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</si>
  <si>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</si>
  <si>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</si>
  <si>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</si>
  <si>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</si>
  <si>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</si>
  <si>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</si>
  <si>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</si>
  <si>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</si>
  <si>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</si>
  <si>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</si>
  <si>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</si>
  <si>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</si>
  <si>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</si>
  <si>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</si>
  <si>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</si>
  <si>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</si>
  <si>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</si>
  <si>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</si>
  <si>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</si>
  <si>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</si>
  <si>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</si>
  <si>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</si>
  <si>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</si>
  <si>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</si>
  <si>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</si>
  <si>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</si>
  <si>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</si>
  <si>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</si>
  <si>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</si>
  <si>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</si>
  <si>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</si>
  <si>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</si>
  <si>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</si>
  <si>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</si>
  <si>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</si>
  <si>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</si>
  <si>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</si>
  <si>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</si>
  <si>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</si>
  <si>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</si>
  <si>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</si>
  <si>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</si>
  <si>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</si>
  <si>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</si>
  <si>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</si>
  <si>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</si>
  <si>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</si>
  <si>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</si>
  <si>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</si>
  <si>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</si>
  <si>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</si>
  <si>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</si>
  <si>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</si>
  <si>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</si>
  <si>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</si>
  <si>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</si>
  <si>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</si>
  <si>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</si>
  <si>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</si>
  <si>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</si>
  <si>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</si>
  <si>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</si>
  <si>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</si>
  <si>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</si>
  <si>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</si>
  <si>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</si>
  <si>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</si>
  <si>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</si>
  <si>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</si>
  <si>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</si>
  <si>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</si>
  <si>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</si>
  <si>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</si>
  <si>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</si>
  <si>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</si>
  <si>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</si>
  <si>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</si>
  <si>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</si>
  <si>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</si>
  <si>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</si>
  <si>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</si>
  <si>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</si>
  <si>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</si>
  <si>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</si>
  <si>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</si>
  <si>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</si>
  <si>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</si>
  <si>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</si>
  <si>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</si>
  <si>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</si>
  <si>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</si>
  <si>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</si>
  <si>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</si>
  <si>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</si>
  <si>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</si>
  <si>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</si>
  <si>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</si>
  <si>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</si>
  <si>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</si>
  <si>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</si>
  <si>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</si>
  <si>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</si>
  <si>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</si>
  <si>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</si>
  <si>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</si>
  <si>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</si>
  <si>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</si>
  <si>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</si>
  <si>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</si>
  <si>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</si>
  <si>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</si>
  <si>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</si>
  <si>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</si>
  <si>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</si>
  <si>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</si>
  <si>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</si>
  <si>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</si>
  <si>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</si>
  <si>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</si>
  <si>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</si>
  <si>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</si>
  <si>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</si>
  <si>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</si>
  <si>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</si>
  <si>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</si>
  <si>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</si>
  <si>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</si>
  <si>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</si>
  <si>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</si>
  <si>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</si>
  <si>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</si>
  <si>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</si>
  <si>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</si>
  <si>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</si>
  <si>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</si>
  <si>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</si>
  <si>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</si>
  <si>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</si>
  <si>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</si>
  <si>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</si>
  <si>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</si>
  <si>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</si>
  <si>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</si>
  <si>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</si>
  <si>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</si>
  <si>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</si>
  <si>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</si>
  <si>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</si>
  <si>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</si>
  <si>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</si>
  <si>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</si>
  <si>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</si>
  <si>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</si>
  <si>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</si>
  <si>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</si>
  <si>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</si>
  <si>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</si>
  <si>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</si>
  <si>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</si>
  <si>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</si>
  <si>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</si>
  <si>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</si>
  <si>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</si>
  <si>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</si>
  <si>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</si>
  <si>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</si>
  <si>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</si>
  <si>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</si>
  <si>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</si>
  <si>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</si>
  <si>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</si>
  <si>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</si>
  <si>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</si>
  <si>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</si>
  <si>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</si>
  <si>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</si>
  <si>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</si>
  <si>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</si>
  <si>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</si>
  <si>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</si>
  <si>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</si>
  <si>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</si>
  <si>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</si>
  <si>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</si>
  <si>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</si>
  <si>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</si>
  <si>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</si>
  <si>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</si>
  <si>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</si>
  <si>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</si>
  <si>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</si>
  <si>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</si>
  <si>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</si>
  <si>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</si>
  <si>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</si>
  <si>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</si>
  <si>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</si>
  <si>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</si>
  <si>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</si>
  <si>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</si>
  <si>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</si>
  <si>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</si>
  <si>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</si>
  <si>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</si>
  <si>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</si>
  <si>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</si>
  <si>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</si>
  <si>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</si>
  <si>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</si>
  <si>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</si>
  <si>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</si>
  <si>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</si>
  <si>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</si>
  <si>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</si>
  <si>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</si>
  <si>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</si>
  <si>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</si>
  <si>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</si>
  <si>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</si>
  <si>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</si>
  <si>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</si>
  <si>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</si>
  <si>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</si>
  <si>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</si>
  <si>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</si>
  <si>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</si>
  <si>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</si>
  <si>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</si>
  <si>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</si>
  <si>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</si>
  <si>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</si>
  <si>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</si>
  <si>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</si>
  <si>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</si>
  <si>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</si>
  <si>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</si>
  <si>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</si>
  <si>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</si>
  <si>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</si>
  <si>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</si>
  <si>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</si>
  <si>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</si>
  <si>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</si>
  <si>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</si>
  <si>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</si>
  <si>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</si>
  <si>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</si>
  <si>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</si>
  <si>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</si>
  <si>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</si>
  <si>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</si>
  <si>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</si>
  <si>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</si>
  <si>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</si>
  <si>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</si>
  <si>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</si>
  <si>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</si>
  <si>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</si>
  <si>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</si>
  <si>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</si>
  <si>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</si>
  <si>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</si>
  <si>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</si>
  <si>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</si>
  <si>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</si>
  <si>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</si>
  <si>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</si>
  <si>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</si>
  <si>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</si>
  <si>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</si>
  <si>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</si>
  <si>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</si>
  <si>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</si>
  <si>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</si>
  <si>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</si>
  <si>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</si>
  <si>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</si>
  <si>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</si>
  <si>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</si>
  <si>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</si>
  <si>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</si>
  <si>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</si>
  <si>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</si>
  <si>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</si>
  <si>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</si>
  <si>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</si>
  <si>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</si>
  <si>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</si>
  <si>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</si>
  <si>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</si>
  <si>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</si>
  <si>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</si>
  <si>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</si>
  <si>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</si>
  <si>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</si>
  <si>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</si>
  <si>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</si>
  <si>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</si>
  <si>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</si>
  <si>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</si>
  <si>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</si>
  <si>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</si>
  <si>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</si>
  <si>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</si>
  <si>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</si>
  <si>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</si>
  <si>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</si>
  <si>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</si>
  <si>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</si>
  <si>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</si>
  <si>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</si>
  <si>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</si>
  <si>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</si>
  <si>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</si>
  <si>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</si>
  <si>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</si>
  <si>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</si>
  <si>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</si>
  <si>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</si>
  <si>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</si>
  <si>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</si>
  <si>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</si>
  <si>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</si>
  <si>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</si>
  <si>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</si>
  <si>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</si>
  <si>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</si>
  <si>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</si>
  <si>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</si>
  <si>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</si>
  <si>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</si>
  <si>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</si>
  <si>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</si>
  <si>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</si>
  <si>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</si>
  <si>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</si>
  <si>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</si>
  <si>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</si>
  <si>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</si>
  <si>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</si>
  <si>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</si>
  <si>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</si>
  <si>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</si>
  <si>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</si>
  <si>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</si>
  <si>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</si>
  <si>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</si>
  <si>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</si>
  <si>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</si>
  <si>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</si>
  <si>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</si>
  <si>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</si>
  <si>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</si>
  <si>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</si>
  <si>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</si>
  <si>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</si>
  <si>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</si>
  <si>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</si>
  <si>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</si>
  <si>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</si>
  <si>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</si>
  <si>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</si>
  <si>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</si>
  <si>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</si>
  <si>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</si>
  <si>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</si>
  <si>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</si>
  <si>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</si>
  <si>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</si>
  <si>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</si>
  <si>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</si>
  <si>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</si>
  <si>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</si>
  <si>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</si>
  <si>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</si>
  <si>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</si>
  <si>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</si>
  <si>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</si>
  <si>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</si>
  <si>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</si>
  <si>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</si>
  <si>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</si>
  <si>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</si>
  <si>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</si>
  <si>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</si>
  <si>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</si>
  <si>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</si>
  <si>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</si>
  <si>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</si>
  <si>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</si>
  <si>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</si>
  <si>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</si>
  <si>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</si>
  <si>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</si>
  <si>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</si>
  <si>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</si>
  <si>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</si>
  <si>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</si>
  <si>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</si>
  <si>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</si>
  <si>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</si>
  <si>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</si>
  <si>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</si>
  <si>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</si>
  <si>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</si>
  <si>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</si>
  <si>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</si>
  <si>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</si>
  <si>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</si>
  <si>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</si>
  <si>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</si>
  <si>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</si>
  <si>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</si>
  <si>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</si>
  <si>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</si>
  <si>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</si>
  <si>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</si>
  <si>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</si>
  <si>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</si>
  <si>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</si>
  <si>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</si>
  <si>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</si>
  <si>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</si>
  <si>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</si>
  <si>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</si>
  <si>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</si>
  <si>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</si>
  <si>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</si>
  <si>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</si>
  <si>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</si>
  <si>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</si>
  <si>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</si>
  <si>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</si>
  <si>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</si>
  <si>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</si>
  <si>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</si>
  <si>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</si>
  <si>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</si>
  <si>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</si>
  <si>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</si>
  <si>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</si>
  <si>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</si>
  <si>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</si>
  <si>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</si>
  <si>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</si>
  <si>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</si>
  <si>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</si>
  <si>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</si>
  <si>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</si>
  <si>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</si>
  <si>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</si>
  <si>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</si>
  <si>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</si>
  <si>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</si>
  <si>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</si>
  <si>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</si>
  <si>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</si>
  <si>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</si>
  <si>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</si>
  <si>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</si>
  <si>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</si>
  <si>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</si>
  <si>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</si>
  <si>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</si>
  <si>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</si>
  <si>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</si>
  <si>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</si>
  <si>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</si>
  <si>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</si>
  <si>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</si>
  <si>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</si>
  <si>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</si>
  <si>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</si>
  <si>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</si>
  <si>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</si>
  <si>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</si>
  <si>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</si>
  <si>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</si>
  <si>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</si>
  <si>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</si>
  <si>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</si>
  <si>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</si>
  <si>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</si>
  <si>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</si>
  <si>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</si>
  <si>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</si>
  <si>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</si>
  <si>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</si>
  <si>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</si>
  <si>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</si>
  <si>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</si>
  <si>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</si>
  <si>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</si>
  <si>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</si>
  <si>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</si>
  <si>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</si>
  <si>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</si>
  <si>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</si>
  <si>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</si>
  <si>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</si>
  <si>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</si>
  <si>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</si>
  <si>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</si>
  <si>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</si>
  <si>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</si>
  <si>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</si>
  <si>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</si>
  <si>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</si>
  <si>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</si>
  <si>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</si>
  <si>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</si>
  <si>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</si>
  <si>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</si>
  <si>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</si>
  <si>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</si>
  <si>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</si>
  <si>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</si>
  <si>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</si>
  <si>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</si>
  <si>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</si>
  <si>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</si>
  <si>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</si>
  <si>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</si>
  <si>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</si>
  <si>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</si>
  <si>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</si>
  <si>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</si>
  <si>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</si>
  <si>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</si>
  <si>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</si>
  <si>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</si>
  <si>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</si>
  <si>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</si>
  <si>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</si>
  <si>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</si>
  <si>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</si>
  <si>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</si>
  <si>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</si>
  <si>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</si>
  <si>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</si>
  <si>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</si>
  <si>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</si>
  <si>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</si>
  <si>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</si>
  <si>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</si>
  <si>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</si>
  <si>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</si>
  <si>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</si>
  <si>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</si>
  <si>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</si>
  <si>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</si>
  <si>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</si>
  <si>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</si>
  <si>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</si>
  <si>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</si>
  <si>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</si>
  <si>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</si>
  <si>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</si>
  <si>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</si>
  <si>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</si>
  <si>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</si>
  <si>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</si>
  <si>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</si>
  <si>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</si>
  <si>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</si>
  <si>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</si>
  <si>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</si>
  <si>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</si>
  <si>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</si>
  <si>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</si>
  <si>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</si>
  <si>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</si>
  <si>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</si>
  <si>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</si>
  <si>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</si>
  <si>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</si>
  <si>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</si>
  <si>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</si>
  <si>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</si>
  <si>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</si>
  <si>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</si>
  <si>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</si>
  <si>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</si>
  <si>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</si>
  <si>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</si>
  <si>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</si>
  <si>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</si>
  <si>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</si>
  <si>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</si>
  <si>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</si>
  <si>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</si>
  <si>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</si>
  <si>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</si>
  <si>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</si>
  <si>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</si>
  <si>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</si>
  <si>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</si>
  <si>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</si>
  <si>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</si>
  <si>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</si>
  <si>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</si>
  <si>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</si>
  <si>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</si>
  <si>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</si>
  <si>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</si>
  <si>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</si>
  <si>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</si>
  <si>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</si>
  <si>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</si>
  <si>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</si>
  <si>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</si>
  <si>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</si>
  <si>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</si>
  <si>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</si>
  <si>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</si>
  <si>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</si>
  <si>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</si>
  <si>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</si>
  <si>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</si>
  <si>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</si>
  <si>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</si>
  <si>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</si>
  <si>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</si>
  <si>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</si>
  <si>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</si>
  <si>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</si>
  <si>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</si>
  <si>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</si>
  <si>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</si>
  <si>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</si>
  <si>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</si>
  <si>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</si>
  <si>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</si>
  <si>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</si>
  <si>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</si>
  <si>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</si>
  <si>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</si>
  <si>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</si>
  <si>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</si>
  <si>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</si>
  <si>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</si>
  <si>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</si>
  <si>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</si>
  <si>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</si>
  <si>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</si>
  <si>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</si>
  <si>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</si>
  <si>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</si>
  <si>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</si>
  <si>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</si>
  <si>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</si>
  <si>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</si>
  <si>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</si>
  <si>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</si>
  <si>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</si>
  <si>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</si>
  <si>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</si>
  <si>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</si>
  <si>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</si>
  <si>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</si>
  <si>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</si>
  <si>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</si>
  <si>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</si>
  <si>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</si>
  <si>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</si>
  <si>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</si>
  <si>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</si>
  <si>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</si>
  <si>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</si>
  <si>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</si>
  <si>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</si>
  <si>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</si>
  <si>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</si>
  <si>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</si>
  <si>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</si>
  <si>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</si>
  <si>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</si>
  <si>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</si>
  <si>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</si>
  <si>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</si>
  <si>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</si>
  <si>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</si>
  <si>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</si>
  <si>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</si>
  <si>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</si>
  <si>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</si>
  <si>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</si>
  <si>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</si>
  <si>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</si>
  <si>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</si>
  <si>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</si>
  <si>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</si>
  <si>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</si>
  <si>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</si>
  <si>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</si>
  <si>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</si>
  <si>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</si>
  <si>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</si>
  <si>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</si>
  <si>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</si>
  <si>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</si>
  <si>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</si>
  <si>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</si>
  <si>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</si>
  <si>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</si>
  <si>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</si>
  <si>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</si>
  <si>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</si>
  <si>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</si>
  <si>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</si>
  <si>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</si>
  <si>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</si>
  <si>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</si>
  <si>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</si>
  <si>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</si>
  <si>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</si>
  <si>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</si>
  <si>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</si>
  <si>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</si>
  <si>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</si>
  <si>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</si>
  <si>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</si>
  <si>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</si>
  <si>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</si>
  <si>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</si>
  <si>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</si>
  <si>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</si>
  <si>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</si>
  <si>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</si>
  <si>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</si>
  <si>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</si>
  <si>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</si>
  <si>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</si>
  <si>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</si>
  <si>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</si>
  <si>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</si>
  <si>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</si>
  <si>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</si>
  <si>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</si>
  <si>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</si>
  <si>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</si>
  <si>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</si>
  <si>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</si>
  <si>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</si>
  <si>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</si>
  <si>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</si>
  <si>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</si>
  <si>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</si>
  <si>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</si>
  <si>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</si>
  <si>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</si>
  <si>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</si>
  <si>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</si>
  <si>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</si>
  <si>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</si>
  <si>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</si>
  <si>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</si>
  <si>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</si>
  <si>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</si>
  <si>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</si>
  <si>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</si>
  <si>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</si>
  <si>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</si>
  <si>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</si>
  <si>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</si>
  <si>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</si>
  <si>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</si>
  <si>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</si>
  <si>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</si>
  <si>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</si>
  <si>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</si>
  <si>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</si>
  <si>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</si>
  <si>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</si>
  <si>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</si>
  <si>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</si>
  <si>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</si>
  <si>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</si>
  <si>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</si>
  <si>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</si>
  <si>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</si>
  <si>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</si>
  <si>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</si>
  <si>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</si>
  <si>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</si>
  <si>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</si>
  <si>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</si>
  <si>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</si>
  <si>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</si>
  <si>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</si>
  <si>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</si>
  <si>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</si>
  <si>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</si>
  <si>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</si>
  <si>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</si>
  <si>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</si>
  <si>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</si>
  <si>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</si>
  <si>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</si>
  <si>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</si>
  <si>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</si>
  <si>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</si>
  <si>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</si>
  <si>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</si>
  <si>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</si>
  <si>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</si>
  <si>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</si>
  <si>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</si>
  <si>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</si>
  <si>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</si>
  <si>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</si>
  <si>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</si>
  <si>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</si>
  <si>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</si>
  <si>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</si>
  <si>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</si>
  <si>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</si>
  <si>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</si>
  <si>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</si>
  <si>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</si>
  <si>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</si>
  <si>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</si>
  <si>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</si>
  <si>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</si>
  <si>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</si>
  <si>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</si>
  <si>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</si>
  <si>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</si>
  <si>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</si>
  <si>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</si>
  <si>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</si>
  <si>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</si>
  <si>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</si>
  <si>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</si>
  <si>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</si>
  <si>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</si>
  <si>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</si>
  <si>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</si>
  <si>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</si>
  <si>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</si>
  <si>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</si>
  <si>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</si>
  <si>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</si>
  <si>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</si>
  <si>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</si>
  <si>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</si>
  <si>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</si>
  <si>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</si>
  <si>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</si>
  <si>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</si>
  <si>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</si>
  <si>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</si>
  <si>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</si>
  <si>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</si>
  <si>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</si>
  <si>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</si>
  <si>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</si>
  <si>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</si>
  <si>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</si>
  <si>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</si>
  <si>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</si>
  <si>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</si>
  <si>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</si>
  <si>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</si>
  <si>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</si>
  <si>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</si>
  <si>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</si>
  <si>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</si>
  <si>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</si>
  <si>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</si>
  <si>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</si>
  <si>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</si>
  <si>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</si>
  <si>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</si>
  <si>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</si>
  <si>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</si>
  <si>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</si>
  <si>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</si>
  <si>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</si>
  <si>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</si>
  <si>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</si>
  <si>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</si>
  <si>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</si>
  <si>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</si>
  <si>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</si>
  <si>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</si>
  <si>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</si>
  <si>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</si>
  <si>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</si>
  <si>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</si>
  <si>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</si>
  <si>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</si>
  <si>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</si>
  <si>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</si>
  <si>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</si>
  <si>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</si>
  <si>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</si>
  <si>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</si>
  <si>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</si>
  <si>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</si>
  <si>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</si>
  <si>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</si>
  <si>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</si>
  <si>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</si>
  <si>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</si>
  <si>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</si>
  <si>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</si>
  <si>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</si>
  <si>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</si>
  <si>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</si>
  <si>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</si>
  <si>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</si>
  <si>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</si>
  <si>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</si>
  <si>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</si>
  <si>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</si>
  <si>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</si>
  <si>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</si>
  <si>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</si>
  <si>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</si>
  <si>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</si>
  <si>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</si>
  <si>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</si>
  <si>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</si>
  <si>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</si>
  <si>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</si>
  <si>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</si>
  <si>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</si>
  <si>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</si>
  <si>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</si>
  <si>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</si>
  <si>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</si>
  <si>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</si>
  <si>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</si>
  <si>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</si>
  <si>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</si>
  <si>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</si>
  <si>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</si>
  <si>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</si>
  <si>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</si>
  <si>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</si>
  <si>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</si>
  <si>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</si>
  <si>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</si>
  <si>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</si>
  <si>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</si>
  <si>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</si>
  <si>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</si>
  <si>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</si>
  <si>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</si>
  <si>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</si>
  <si>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</si>
  <si>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</si>
  <si>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</si>
  <si>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</si>
  <si>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</si>
  <si>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</si>
  <si>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</si>
  <si>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</si>
  <si>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</si>
  <si>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</si>
  <si>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</si>
  <si>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</si>
  <si>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</si>
  <si>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</si>
  <si>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</si>
  <si>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</si>
  <si>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</si>
  <si>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</si>
  <si>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</si>
  <si>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</si>
  <si>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</si>
  <si>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</si>
  <si>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</si>
  <si>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</si>
  <si>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</si>
  <si>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</si>
  <si>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</si>
  <si>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</si>
  <si>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</si>
  <si>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</si>
  <si>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</si>
  <si>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</si>
  <si>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</si>
  <si>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</si>
  <si>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</si>
  <si>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</si>
  <si>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</si>
  <si>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</si>
  <si>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</si>
  <si>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</si>
  <si>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</si>
  <si>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</si>
  <si>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</si>
  <si>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</si>
  <si>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</si>
  <si>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</si>
  <si>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</si>
  <si>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</si>
  <si>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</si>
  <si>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</si>
  <si>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</si>
  <si>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</si>
  <si>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</si>
  <si>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</si>
  <si>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</si>
  <si>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</si>
  <si>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</si>
  <si>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</si>
  <si>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</si>
  <si>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</si>
  <si>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</si>
  <si>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</si>
  <si>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</si>
  <si>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</si>
  <si>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</si>
  <si>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</si>
  <si>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</si>
  <si>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</si>
  <si>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</si>
  <si>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</si>
  <si>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</si>
  <si>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</si>
  <si>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</si>
  <si>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</si>
  <si>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</si>
  <si>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</si>
  <si>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</si>
  <si>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</si>
  <si>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</si>
  <si>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</si>
  <si>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</si>
  <si>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</si>
  <si>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</si>
  <si>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</si>
  <si>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</si>
  <si>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</si>
  <si>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</si>
  <si>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</si>
  <si>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</si>
  <si>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</si>
  <si>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</si>
  <si>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</si>
  <si>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</si>
  <si>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</si>
  <si>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</si>
  <si>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</si>
  <si>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</si>
  <si>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</si>
  <si>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</si>
  <si>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</si>
  <si>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</si>
  <si>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</si>
  <si>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</si>
  <si>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</si>
  <si>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</si>
  <si>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</si>
  <si>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</si>
  <si>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</si>
  <si>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</si>
  <si>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</si>
  <si>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</si>
  <si>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</si>
  <si>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</si>
  <si>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</si>
  <si>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</si>
  <si>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</si>
  <si>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</si>
  <si>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</si>
  <si>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</si>
  <si>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</si>
  <si>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</si>
  <si>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</si>
  <si>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</si>
  <si>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</si>
  <si>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</si>
  <si>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</si>
  <si>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</si>
  <si>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</si>
  <si>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</si>
  <si>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</si>
  <si>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</si>
  <si>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</si>
  <si>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</si>
  <si>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</si>
  <si>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</si>
  <si>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</si>
  <si>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</si>
  <si>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</si>
  <si>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</si>
  <si>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</si>
  <si>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</si>
  <si>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</si>
  <si>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</si>
  <si>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</si>
  <si>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</si>
  <si>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</si>
  <si>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</si>
  <si>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</si>
  <si>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</si>
  <si>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</si>
  <si>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</si>
  <si>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</si>
  <si>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</si>
  <si>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</si>
  <si>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</si>
  <si>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</si>
  <si>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</si>
  <si>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</si>
  <si>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</si>
  <si>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</si>
  <si>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</si>
  <si>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</si>
  <si>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</si>
  <si>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</si>
  <si>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</si>
  <si>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</si>
  <si>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</si>
  <si>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</si>
  <si>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</si>
  <si>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</si>
  <si>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</si>
  <si>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</si>
  <si>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</si>
  <si>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</si>
  <si>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</si>
  <si>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</si>
  <si>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</si>
  <si>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</si>
  <si>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</si>
  <si>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</si>
  <si>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</si>
  <si>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</si>
  <si>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</si>
  <si>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</si>
  <si>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</si>
  <si>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</si>
  <si>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</si>
  <si>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</si>
  <si>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</si>
  <si>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</si>
  <si>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</si>
  <si>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</si>
  <si>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</si>
  <si>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</si>
  <si>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</si>
  <si>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</si>
  <si>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</si>
  <si>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</si>
  <si>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</si>
  <si>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</si>
  <si>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</si>
  <si>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</si>
  <si>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</si>
  <si>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</si>
  <si>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</si>
  <si>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</si>
  <si>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</si>
  <si>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</si>
  <si>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</si>
  <si>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</si>
  <si>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</si>
  <si>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</si>
  <si>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</si>
  <si>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</si>
  <si>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</si>
  <si>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</si>
  <si>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</si>
  <si>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</si>
  <si>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</si>
  <si>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</si>
  <si>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</si>
  <si>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</si>
  <si>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</si>
  <si>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</si>
  <si>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</si>
  <si>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</si>
  <si>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</si>
  <si>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</si>
  <si>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</si>
  <si>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</si>
  <si>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</si>
  <si>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</si>
  <si>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</si>
  <si>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</si>
  <si>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</si>
  <si>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</si>
  <si>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</si>
  <si>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</si>
  <si>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</si>
  <si>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</si>
  <si>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</si>
  <si>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</si>
  <si>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</si>
  <si>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</si>
  <si>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</si>
  <si>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</si>
  <si>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</si>
  <si>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</si>
  <si>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</si>
  <si>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</si>
  <si>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</si>
  <si>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</si>
  <si>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</si>
  <si>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</si>
  <si>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</si>
  <si>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</si>
  <si>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</si>
  <si>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</si>
  <si>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</si>
  <si>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</si>
  <si>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</si>
  <si>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</si>
  <si>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</si>
  <si>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</si>
  <si>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</si>
  <si>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</si>
  <si>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</si>
  <si>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</si>
  <si>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</si>
  <si>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</si>
  <si>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</si>
  <si>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</si>
  <si>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</si>
  <si>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</si>
  <si>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</si>
  <si>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</si>
  <si>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</si>
  <si>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</si>
  <si>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</si>
  <si>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</si>
  <si>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</si>
  <si>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</si>
  <si>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</si>
  <si>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</si>
  <si>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</si>
  <si>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</si>
  <si>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</si>
  <si>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</si>
  <si>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</si>
  <si>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</si>
  <si>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</si>
  <si>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</si>
  <si>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</si>
  <si>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</si>
  <si>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</si>
  <si>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</si>
  <si>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</si>
  <si>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</si>
  <si>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</si>
  <si>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</si>
  <si>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</si>
  <si>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</si>
  <si>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</si>
  <si>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</si>
  <si>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</si>
  <si>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</si>
  <si>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</si>
  <si>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</si>
  <si>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</si>
  <si>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</si>
  <si>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</si>
  <si>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</si>
  <si>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</si>
  <si>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</si>
  <si>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</si>
  <si>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</si>
  <si>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</si>
  <si>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</si>
  <si>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</si>
  <si>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</si>
  <si>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</si>
  <si>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</si>
  <si>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</si>
  <si>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</si>
  <si>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</si>
  <si>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</si>
  <si>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</si>
  <si>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</si>
  <si>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</si>
  <si>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</si>
  <si>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</si>
  <si>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</si>
  <si>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</si>
  <si>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</si>
  <si>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</si>
  <si>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</si>
  <si>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</si>
  <si>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</si>
  <si>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</si>
  <si>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</si>
  <si>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</si>
  <si>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</si>
  <si>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</si>
  <si>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</si>
  <si>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</si>
  <si>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</si>
  <si>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</si>
  <si>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</si>
  <si>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</si>
  <si>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</si>
  <si>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</si>
  <si>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</si>
  <si>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</si>
  <si>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</si>
  <si>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</si>
  <si>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</si>
  <si>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</si>
  <si>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</si>
  <si>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</si>
  <si>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</si>
  <si>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</si>
  <si>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</si>
  <si>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</si>
  <si>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</si>
  <si>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</si>
  <si>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</si>
  <si>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</si>
  <si>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</si>
  <si>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</si>
  <si>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</si>
  <si>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</si>
  <si>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</si>
  <si>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</si>
  <si>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</si>
  <si>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</si>
  <si>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</si>
  <si>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</si>
  <si>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</si>
  <si>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</si>
  <si>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</si>
  <si>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</si>
  <si>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</si>
  <si>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</si>
  <si>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</si>
  <si>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</si>
  <si>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</si>
  <si>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</si>
  <si>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</si>
  <si>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</si>
  <si>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</si>
  <si>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</si>
  <si>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</si>
  <si>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</si>
  <si>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</si>
  <si>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</si>
  <si>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</si>
  <si>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</si>
  <si>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</si>
  <si>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</si>
  <si>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</si>
  <si>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</si>
  <si>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</si>
  <si>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</si>
  <si>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</si>
  <si>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</si>
  <si>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</si>
  <si>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</si>
  <si>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</si>
  <si>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</si>
  <si>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</si>
  <si>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</si>
  <si>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</si>
  <si>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</si>
  <si>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</si>
  <si>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</si>
  <si>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</si>
  <si>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</si>
  <si>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</si>
  <si>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</si>
  <si>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</si>
  <si>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</si>
  <si>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</si>
  <si>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</si>
  <si>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</si>
  <si>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</si>
  <si>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</si>
  <si>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</si>
  <si>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</si>
  <si>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</si>
  <si>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</si>
  <si>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</si>
  <si>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</si>
  <si>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</si>
  <si>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</si>
  <si>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</si>
  <si>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</si>
  <si>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</si>
  <si>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</si>
  <si>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</si>
  <si>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</si>
  <si>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</si>
  <si>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</si>
  <si>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</si>
  <si>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</si>
  <si>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</si>
  <si>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</si>
  <si>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</si>
  <si>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</si>
  <si>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</si>
  <si>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</si>
  <si>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</si>
  <si>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</si>
  <si>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</si>
  <si>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</si>
  <si>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</si>
  <si>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</si>
  <si>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</si>
  <si>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</si>
  <si>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</si>
  <si>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</si>
  <si>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</si>
  <si>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</si>
  <si>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</si>
  <si>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</si>
  <si>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</si>
  <si>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</si>
  <si>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</si>
  <si>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</si>
  <si>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</si>
  <si>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</si>
  <si>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</si>
  <si>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</si>
  <si>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</si>
  <si>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</si>
  <si>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</si>
  <si>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</si>
  <si>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</si>
  <si>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</si>
  <si>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</si>
  <si>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</si>
  <si>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</si>
  <si>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</si>
  <si>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</si>
  <si>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</si>
  <si>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</si>
  <si>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</si>
  <si>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</si>
  <si>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</si>
  <si>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</si>
  <si>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</si>
  <si>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</si>
  <si>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</si>
  <si>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</si>
  <si>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</si>
  <si>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</si>
  <si>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</si>
  <si>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</si>
  <si>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</si>
  <si>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</si>
  <si>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</si>
  <si>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</si>
  <si>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</si>
  <si>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</si>
  <si>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</si>
  <si>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</si>
  <si>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</si>
  <si>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</si>
  <si>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</si>
  <si>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</si>
  <si>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</si>
  <si>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</si>
  <si>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</si>
  <si>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</si>
  <si>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</si>
  <si>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</si>
  <si>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</si>
  <si>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</si>
  <si>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</si>
  <si>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</si>
  <si>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</si>
  <si>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</si>
  <si>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</si>
  <si>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</si>
  <si>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</si>
  <si>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</si>
  <si>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</si>
  <si>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</si>
  <si>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</si>
  <si>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</si>
  <si>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</si>
  <si>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</si>
  <si>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</si>
  <si>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</si>
  <si>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</si>
  <si>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</si>
  <si>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</si>
  <si>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</si>
  <si>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</si>
  <si>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</si>
  <si>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</si>
  <si>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</si>
  <si>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</si>
  <si>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</si>
  <si>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</si>
  <si>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</si>
  <si>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</si>
  <si>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</si>
  <si>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</si>
  <si>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</si>
  <si>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</si>
  <si>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</si>
  <si>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</si>
  <si>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</si>
  <si>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</si>
  <si>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</si>
  <si>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</si>
  <si>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</si>
  <si>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</si>
  <si>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</si>
  <si>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</si>
  <si>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</si>
  <si>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</si>
  <si>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</si>
  <si>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</si>
  <si>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</si>
  <si>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</si>
  <si>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</si>
  <si>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</si>
  <si>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</si>
  <si>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</si>
  <si>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</si>
  <si>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</si>
  <si>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</si>
  <si>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</si>
  <si>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</si>
  <si>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</si>
  <si>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</si>
  <si>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</si>
  <si>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</si>
  <si>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</si>
  <si>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</si>
  <si>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</si>
  <si>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</si>
  <si>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</si>
  <si>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</si>
  <si>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</si>
  <si>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</si>
  <si>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</si>
  <si>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</si>
  <si>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</si>
  <si>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</si>
  <si>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</si>
  <si>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</si>
  <si>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</si>
  <si>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</si>
  <si>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</si>
  <si>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</si>
  <si>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</si>
  <si>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</si>
  <si>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</si>
  <si>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</si>
  <si>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</si>
  <si>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</si>
  <si>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</si>
  <si>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</si>
  <si>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</si>
  <si>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</si>
  <si>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</si>
  <si>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</si>
  <si>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</si>
  <si>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</si>
  <si>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</si>
  <si>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</si>
  <si>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</si>
  <si>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</si>
  <si>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</si>
  <si>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</si>
  <si>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</si>
  <si>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</si>
  <si>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</si>
  <si>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</si>
  <si>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</si>
  <si>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</si>
  <si>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</si>
  <si>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</si>
  <si>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</si>
  <si>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</si>
  <si>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</si>
  <si>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</si>
  <si>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</si>
  <si>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</si>
  <si>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</si>
  <si>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</si>
  <si>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</si>
  <si>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</si>
  <si>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</si>
  <si>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</si>
  <si>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</si>
  <si>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</si>
  <si>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</si>
  <si>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</si>
  <si>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</si>
  <si>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</si>
  <si>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</si>
  <si>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</si>
  <si>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</si>
  <si>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</si>
  <si>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</si>
  <si>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</si>
  <si>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</si>
  <si>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</si>
  <si>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</si>
  <si>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</si>
  <si>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</si>
  <si>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</si>
  <si>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</si>
  <si>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</si>
  <si>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</si>
  <si>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</si>
  <si>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</si>
  <si>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</si>
  <si>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</si>
  <si>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</si>
  <si>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</si>
  <si>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</si>
  <si>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</si>
  <si>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</si>
  <si>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</si>
  <si>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</si>
  <si>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</si>
  <si>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</si>
  <si>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</si>
  <si>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</si>
  <si>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</si>
  <si>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</si>
  <si>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</si>
  <si>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</si>
  <si>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</si>
  <si>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</si>
  <si>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</si>
  <si>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</si>
  <si>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</si>
  <si>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</si>
  <si>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</si>
  <si>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</si>
  <si>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</si>
  <si>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</si>
  <si>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</si>
  <si>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</si>
  <si>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</si>
  <si>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</si>
  <si>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</si>
  <si>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</si>
  <si>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</si>
  <si>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</si>
  <si>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</si>
  <si>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</si>
  <si>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</si>
  <si>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</si>
  <si>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</si>
  <si>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</si>
  <si>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</si>
  <si>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</si>
  <si>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</si>
  <si>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</si>
  <si>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</si>
  <si>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</si>
  <si>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</si>
  <si>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</si>
  <si>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</si>
  <si>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</si>
  <si>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</si>
  <si>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</si>
  <si>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</si>
  <si>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</si>
  <si>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</si>
  <si>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</si>
  <si>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</si>
  <si>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</si>
  <si>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</si>
  <si>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</si>
  <si>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</si>
  <si>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</si>
  <si>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</si>
  <si>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</si>
  <si>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</si>
  <si>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</si>
  <si>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</si>
  <si>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</si>
  <si>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</si>
  <si>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</si>
  <si>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</si>
  <si>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</si>
  <si>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</si>
  <si>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</si>
  <si>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</si>
  <si>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</si>
  <si>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</si>
  <si>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</si>
  <si>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</si>
  <si>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</si>
  <si>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</si>
  <si>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</si>
  <si>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</si>
  <si>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</si>
  <si>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</si>
  <si>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</si>
  <si>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</si>
  <si>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</si>
  <si>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</si>
  <si>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</si>
  <si>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</si>
  <si>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</si>
  <si>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</si>
  <si>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</si>
  <si>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</si>
  <si>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</si>
  <si>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</si>
  <si>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</si>
  <si>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</si>
  <si>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</si>
  <si>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</si>
  <si>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</si>
  <si>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</si>
  <si>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</si>
  <si>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</si>
  <si>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</si>
  <si>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</si>
  <si>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</si>
  <si>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</si>
  <si>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</si>
  <si>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</si>
  <si>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</si>
  <si>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</si>
  <si>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</si>
  <si>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</si>
  <si>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</si>
  <si>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</si>
  <si>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</si>
  <si>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</si>
  <si>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</si>
  <si>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</si>
  <si>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</si>
  <si>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</si>
  <si>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</si>
  <si>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</si>
  <si>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</si>
  <si>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</si>
  <si>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</si>
  <si>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</si>
  <si>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</si>
  <si>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</si>
  <si>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</si>
  <si>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</si>
  <si>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</si>
  <si>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</si>
  <si>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</si>
  <si>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</si>
  <si>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</si>
  <si>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</si>
  <si>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</si>
  <si>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</si>
  <si>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</si>
  <si>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</si>
  <si>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</si>
  <si>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</si>
  <si>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</si>
  <si>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</si>
  <si>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</si>
  <si>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</si>
  <si>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</si>
  <si>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</si>
  <si>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</si>
  <si>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</si>
  <si>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</si>
  <si>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</si>
  <si>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</si>
  <si>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</si>
  <si>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</si>
  <si>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</si>
  <si>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</si>
  <si>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</si>
  <si>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</si>
  <si>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</si>
  <si>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</si>
  <si>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</si>
  <si>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</si>
  <si>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</si>
  <si>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</si>
  <si>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</si>
  <si>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</si>
  <si>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</si>
  <si>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</si>
  <si>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</si>
  <si>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</si>
  <si>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</si>
  <si>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</si>
  <si>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</si>
  <si>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</si>
  <si>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</si>
  <si>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</si>
  <si>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</si>
  <si>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</si>
  <si>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</si>
  <si>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</si>
  <si>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</si>
  <si>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</si>
  <si>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</si>
  <si>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</si>
  <si>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</si>
  <si>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</si>
  <si>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</si>
  <si>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</si>
  <si>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</si>
  <si>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</si>
  <si>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</si>
  <si>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</si>
  <si>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</si>
  <si>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</si>
  <si>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</si>
  <si>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</si>
  <si>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</si>
  <si>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</si>
  <si>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</si>
  <si>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</si>
  <si>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</si>
  <si>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</si>
  <si>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</si>
  <si>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</si>
  <si>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</si>
  <si>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</si>
  <si>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</si>
  <si>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</si>
  <si>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</si>
  <si>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</si>
  <si>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</si>
  <si>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</si>
  <si>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</si>
  <si>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</si>
  <si>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</si>
  <si>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</si>
  <si>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</si>
  <si>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</si>
  <si>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</si>
  <si>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</si>
  <si>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</si>
  <si>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</si>
  <si>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</si>
  <si>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</si>
  <si>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</si>
  <si>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</si>
  <si>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</si>
  <si>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</si>
  <si>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</si>
  <si>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</si>
  <si>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</si>
  <si>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</si>
  <si>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</si>
  <si>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</si>
  <si>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</si>
  <si>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</si>
  <si>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</si>
  <si>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</si>
  <si>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</si>
  <si>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</si>
  <si>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</si>
  <si>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</si>
  <si>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</si>
  <si>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</si>
  <si>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</si>
  <si>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</si>
  <si>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</si>
  <si>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</si>
  <si>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</si>
  <si>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</si>
  <si>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</si>
  <si>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</si>
  <si>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</si>
  <si>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</si>
  <si>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</si>
  <si>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</si>
  <si>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</si>
  <si>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</si>
  <si>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</si>
  <si>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</si>
  <si>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</si>
  <si>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</si>
  <si>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</si>
  <si>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</si>
  <si>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</si>
  <si>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</si>
  <si>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</si>
  <si>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</si>
  <si>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</si>
  <si>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</si>
  <si>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</si>
  <si>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</si>
  <si>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</si>
  <si>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</si>
  <si>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</si>
  <si>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</si>
  <si>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</si>
  <si>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</si>
  <si>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</si>
  <si>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</si>
  <si>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</si>
  <si>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</si>
  <si>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</si>
  <si>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</si>
  <si>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</si>
  <si>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</si>
  <si>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</si>
  <si>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</si>
  <si>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</si>
  <si>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</si>
  <si>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</si>
  <si>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</si>
  <si>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</si>
  <si>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</si>
  <si>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</si>
  <si>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</si>
  <si>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</si>
  <si>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</si>
  <si>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</si>
  <si>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</si>
  <si>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</si>
  <si>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</si>
  <si>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</si>
  <si>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</si>
  <si>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</si>
  <si>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</si>
  <si>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</si>
  <si>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</si>
  <si>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</si>
  <si>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</si>
  <si>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</si>
  <si>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</si>
  <si>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</si>
  <si>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</si>
  <si>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</si>
  <si>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</si>
  <si>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</si>
  <si>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</si>
  <si>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</si>
  <si>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</si>
  <si>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</si>
  <si>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</si>
  <si>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</si>
  <si>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</si>
  <si>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</si>
  <si>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</si>
  <si>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</si>
  <si>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</si>
  <si>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</si>
  <si>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</si>
  <si>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</si>
  <si>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</si>
  <si>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</si>
  <si>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</si>
  <si>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</si>
  <si>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</si>
  <si>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</si>
  <si>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</si>
  <si>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</si>
  <si>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</si>
  <si>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</si>
  <si>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</si>
  <si>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</si>
  <si>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</si>
  <si>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</si>
  <si>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</si>
  <si>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</si>
  <si>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</si>
  <si>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</si>
  <si>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</si>
  <si>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</si>
  <si>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</si>
  <si>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</si>
  <si>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</si>
  <si>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</si>
  <si>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</si>
  <si>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</si>
  <si>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</si>
  <si>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</si>
  <si>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</si>
  <si>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</si>
  <si>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</si>
  <si>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</si>
  <si>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</si>
  <si>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</si>
  <si>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</si>
  <si>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</si>
  <si>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</si>
  <si>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</si>
  <si>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</si>
  <si>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</si>
  <si>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</si>
  <si>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</si>
  <si>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</si>
  <si>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</si>
  <si>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</si>
  <si>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</si>
  <si>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</si>
  <si>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</si>
  <si>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</si>
  <si>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</si>
  <si>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</si>
  <si>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</si>
  <si>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</si>
  <si>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</si>
  <si>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</si>
  <si>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</si>
  <si>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</si>
  <si>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</si>
  <si>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</si>
  <si>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</si>
  <si>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</si>
  <si>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</si>
  <si>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</si>
  <si>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</si>
  <si>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</si>
  <si>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</si>
  <si>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</si>
  <si>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</si>
  <si>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</si>
  <si>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</si>
  <si>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</si>
  <si>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</si>
  <si>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</si>
  <si>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</si>
  <si>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</si>
  <si>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</si>
  <si>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</si>
  <si>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</si>
  <si>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</si>
  <si>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</si>
  <si>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</si>
  <si>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</si>
  <si>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</si>
  <si>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</si>
  <si>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</si>
  <si>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</si>
  <si>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</si>
  <si>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</si>
  <si>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</si>
  <si>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</si>
  <si>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</si>
  <si>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</si>
  <si>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</si>
  <si>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</si>
  <si>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</si>
  <si>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</si>
  <si>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</si>
  <si>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</si>
  <si>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</si>
  <si>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</si>
  <si>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</si>
  <si>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</si>
  <si>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</si>
  <si>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</si>
  <si>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</si>
  <si>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</si>
  <si>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</si>
  <si>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</si>
  <si>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</si>
  <si>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</si>
  <si>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</si>
  <si>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</si>
  <si>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</si>
  <si>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</si>
  <si>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</si>
  <si>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</si>
  <si>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</si>
  <si>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</si>
  <si>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</si>
  <si>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</si>
  <si>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</si>
  <si>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</si>
  <si>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</si>
  <si>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</si>
  <si>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</si>
  <si>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</si>
  <si>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</si>
  <si>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</si>
  <si>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</si>
  <si>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</si>
  <si>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</si>
  <si>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</si>
  <si>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</si>
  <si>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</si>
  <si>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</si>
  <si>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</si>
  <si>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</si>
  <si>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</si>
  <si>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</si>
  <si>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</si>
  <si>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</si>
  <si>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</si>
  <si>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</si>
  <si>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</si>
  <si>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</si>
  <si>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</si>
  <si>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</si>
  <si>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</si>
  <si>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</si>
  <si>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</si>
  <si>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</si>
  <si>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</si>
  <si>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</si>
  <si>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</si>
  <si>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</si>
  <si>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</si>
  <si>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</si>
  <si>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</si>
  <si>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</si>
  <si>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</si>
  <si>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</si>
  <si>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</si>
  <si>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</si>
  <si>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</si>
  <si>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</si>
  <si>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</si>
  <si>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</si>
  <si>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</si>
  <si>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</si>
  <si>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</si>
  <si>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</si>
  <si>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</si>
  <si>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</si>
  <si>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</si>
  <si>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</si>
  <si>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</si>
  <si>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</si>
  <si>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</si>
  <si>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</si>
  <si>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</si>
  <si>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</si>
  <si>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</si>
  <si>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</si>
  <si>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</si>
  <si>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</si>
  <si>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</si>
  <si>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</si>
  <si>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</si>
  <si>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</si>
  <si>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</si>
  <si>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</si>
  <si>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</si>
  <si>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</si>
  <si>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</si>
  <si>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</si>
  <si>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</si>
  <si>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</si>
  <si>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</si>
  <si>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</si>
  <si>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</si>
  <si>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</si>
  <si>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</si>
  <si>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</si>
  <si>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</si>
  <si>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</si>
  <si>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</si>
  <si>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</si>
  <si>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</si>
  <si>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</si>
  <si>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</si>
  <si>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</si>
  <si>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</si>
  <si>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</si>
  <si>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</si>
  <si>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</si>
  <si>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</si>
  <si>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</si>
  <si>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</si>
  <si>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</si>
  <si>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</si>
  <si>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</si>
  <si>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</si>
  <si>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</si>
  <si>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</si>
  <si>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</si>
  <si>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</si>
  <si>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</si>
  <si>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</si>
  <si>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</si>
  <si>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</si>
  <si>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</si>
  <si>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</si>
  <si>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</si>
  <si>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</si>
  <si>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</si>
  <si>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</si>
  <si>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</si>
  <si>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</si>
  <si>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</si>
  <si>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</si>
  <si>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</si>
  <si>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</si>
  <si>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</si>
  <si>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</si>
  <si>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</si>
  <si>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</si>
  <si>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</si>
  <si>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</si>
  <si>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</si>
  <si>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</si>
  <si>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</si>
  <si>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</si>
  <si>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</si>
  <si>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</si>
  <si>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</si>
  <si>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</si>
  <si>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</si>
  <si>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</si>
  <si>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</si>
  <si>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</si>
  <si>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</si>
  <si>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</si>
  <si>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</si>
  <si>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</si>
  <si>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</si>
  <si>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</si>
  <si>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</si>
  <si>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</si>
  <si>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</si>
  <si>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</si>
  <si>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</si>
  <si>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</si>
  <si>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</si>
  <si>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</si>
  <si>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</si>
  <si>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</si>
  <si>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</si>
  <si>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</si>
  <si>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</si>
  <si>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</si>
  <si>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</si>
  <si>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</si>
  <si>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</si>
  <si>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</si>
  <si>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</si>
  <si>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</si>
  <si>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</si>
  <si>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</si>
  <si>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</si>
  <si>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</si>
  <si>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</si>
  <si>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</si>
  <si>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</si>
  <si>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</si>
  <si>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</si>
  <si>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</si>
  <si>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</si>
  <si>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</si>
  <si>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</si>
  <si>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</si>
  <si>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</si>
  <si>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</si>
  <si>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</si>
  <si>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</si>
  <si>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</si>
  <si>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</si>
  <si>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</si>
  <si>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</si>
  <si>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</si>
  <si>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</si>
  <si>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</si>
  <si>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</si>
  <si>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</si>
  <si>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</si>
  <si>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</si>
  <si>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</si>
  <si>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</si>
  <si>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</si>
  <si>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</si>
  <si>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</si>
  <si>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</si>
  <si>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</si>
  <si>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</si>
  <si>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</si>
  <si>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</si>
  <si>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</si>
  <si>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</si>
  <si>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</si>
  <si>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</si>
  <si>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</si>
  <si>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</si>
  <si>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</si>
  <si>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</si>
  <si>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</si>
  <si>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</si>
  <si>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</si>
  <si>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</si>
  <si>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</si>
  <si>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</si>
  <si>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</si>
  <si>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</si>
  <si>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</si>
  <si>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</si>
  <si>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</si>
  <si>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</si>
  <si>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</si>
  <si>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</si>
  <si>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</si>
  <si>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</si>
  <si>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</si>
  <si>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</si>
  <si>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</si>
  <si>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</si>
  <si>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</si>
  <si>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</si>
  <si>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</si>
  <si>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</si>
  <si>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</si>
  <si>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</si>
  <si>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</si>
  <si>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</si>
  <si>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</si>
  <si>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</si>
  <si>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</si>
  <si>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</si>
  <si>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</si>
  <si>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</si>
  <si>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</si>
  <si>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</si>
  <si>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</si>
  <si>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</si>
  <si>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</si>
  <si>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</si>
  <si>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</si>
  <si>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</si>
  <si>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</si>
  <si>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</si>
  <si>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</si>
  <si>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</si>
  <si>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</si>
  <si>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</si>
  <si>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</si>
  <si>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</si>
  <si>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</si>
  <si>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</si>
  <si>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</si>
  <si>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</si>
  <si>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</si>
  <si>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</si>
  <si>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</si>
  <si>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</si>
  <si>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</si>
  <si>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</si>
  <si>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</si>
  <si>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</si>
  <si>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</si>
  <si>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</si>
  <si>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</si>
  <si>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</si>
  <si>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</si>
  <si>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</si>
  <si>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</si>
  <si>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</si>
  <si>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</si>
  <si>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</si>
  <si>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</si>
  <si>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</si>
  <si>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</si>
  <si>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</si>
  <si>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</si>
  <si>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</si>
  <si>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</si>
  <si>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</si>
  <si>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</si>
  <si>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</si>
  <si>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</si>
  <si>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</si>
  <si>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</si>
  <si>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</si>
  <si>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</si>
  <si>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</si>
  <si>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</si>
  <si>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</si>
  <si>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</si>
  <si>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</si>
  <si>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</si>
  <si>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</si>
  <si>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</si>
  <si>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</si>
  <si>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</si>
  <si>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</si>
  <si>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</si>
  <si>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</si>
  <si>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</si>
  <si>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</si>
  <si>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</si>
  <si>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</si>
  <si>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</si>
  <si>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</si>
  <si>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</si>
  <si>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</si>
  <si>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</si>
  <si>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</si>
  <si>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</si>
  <si>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</si>
  <si>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</si>
  <si>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</si>
  <si>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</si>
  <si>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</si>
  <si>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</si>
  <si>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</si>
  <si>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</si>
  <si>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</si>
  <si>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</si>
  <si>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</si>
  <si>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</si>
  <si>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</si>
  <si>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</si>
  <si>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</si>
  <si>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</si>
  <si>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</si>
  <si>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</si>
  <si>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</si>
  <si>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</si>
  <si>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</si>
  <si>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</si>
  <si>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</si>
  <si>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</si>
  <si>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</si>
  <si>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</si>
  <si>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</si>
  <si>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</si>
  <si>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</si>
  <si>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</si>
  <si>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</si>
  <si>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</si>
  <si>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</si>
  <si>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</si>
  <si>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</si>
  <si>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</si>
  <si>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</si>
  <si>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</si>
  <si>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</si>
  <si>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</si>
  <si>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</si>
  <si>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</si>
  <si>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</si>
  <si>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</si>
  <si>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</si>
  <si>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</si>
  <si>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</si>
  <si>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</si>
  <si>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</si>
  <si>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</si>
  <si>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</si>
  <si>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</si>
  <si>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</si>
  <si>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</si>
  <si>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</si>
  <si>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</si>
  <si>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</si>
  <si>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</si>
  <si>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</si>
  <si>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</si>
  <si>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</si>
  <si>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</si>
  <si>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</si>
  <si>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</si>
  <si>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</si>
  <si>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</si>
  <si>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</si>
  <si>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</si>
  <si>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</si>
  <si>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</si>
  <si>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</si>
  <si>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</si>
  <si>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</si>
  <si>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</si>
  <si>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</si>
  <si>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</si>
  <si>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</si>
  <si>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</si>
  <si>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</si>
  <si>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</si>
  <si>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</si>
  <si>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</si>
  <si>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</si>
  <si>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</si>
  <si>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</si>
  <si>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</si>
  <si>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</si>
  <si>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</si>
  <si>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</si>
  <si>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</si>
  <si>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</si>
  <si>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</si>
  <si>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</si>
  <si>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</si>
  <si>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</si>
  <si>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</si>
  <si>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</si>
  <si>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</si>
  <si>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</si>
  <si>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</si>
  <si>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</si>
  <si>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</si>
  <si>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</si>
  <si>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</si>
  <si>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</si>
  <si>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</si>
  <si>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</si>
  <si>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</si>
  <si>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</si>
  <si>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</si>
  <si>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</si>
  <si>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</si>
  <si>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</si>
  <si>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</si>
  <si>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</si>
  <si>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</si>
  <si>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</si>
  <si>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</si>
  <si>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</si>
  <si>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</si>
  <si>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</si>
  <si>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</si>
  <si>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</si>
  <si>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</si>
  <si>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</si>
  <si>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</si>
  <si>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</si>
  <si>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</si>
  <si>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</si>
  <si>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</si>
  <si>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</si>
  <si>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</si>
  <si>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</si>
  <si>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</si>
  <si>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</si>
  <si>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</si>
  <si>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</si>
  <si>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</si>
  <si>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</si>
  <si>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</si>
  <si>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</si>
  <si>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</si>
  <si>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</si>
  <si>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</si>
  <si>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</si>
  <si>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</si>
  <si>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</si>
  <si>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</si>
  <si>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</si>
  <si>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</si>
  <si>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</si>
  <si>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</si>
  <si>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</si>
  <si>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</si>
  <si>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</si>
  <si>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</si>
  <si>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</si>
  <si>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</si>
  <si>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</si>
  <si>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</si>
  <si>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</si>
  <si>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</si>
  <si>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</si>
  <si>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</si>
  <si>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</si>
  <si>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</si>
  <si>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</si>
  <si>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</si>
  <si>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</si>
  <si>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</si>
  <si>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</si>
  <si>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</si>
  <si>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</si>
  <si>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</si>
  <si>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</si>
  <si>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</si>
  <si>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</si>
  <si>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</si>
  <si>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</si>
  <si>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</si>
  <si>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</si>
  <si>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</si>
  <si>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</si>
  <si>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</si>
  <si>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</si>
  <si>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</si>
  <si>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</si>
  <si>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</si>
  <si>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</si>
  <si>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</si>
  <si>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</si>
  <si>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</si>
  <si>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</si>
  <si>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</si>
  <si>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</si>
  <si>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</si>
  <si>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</si>
  <si>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</si>
  <si>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</si>
  <si>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</si>
  <si>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</si>
  <si>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</si>
  <si>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</si>
  <si>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</si>
  <si>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</si>
  <si>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</si>
  <si>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</si>
  <si>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</si>
  <si>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</si>
  <si>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</si>
  <si>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</si>
  <si>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</si>
  <si>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</si>
  <si>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</si>
  <si>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</si>
  <si>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</si>
  <si>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</si>
  <si>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</si>
  <si>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</si>
  <si>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</si>
  <si>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</si>
  <si>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</si>
  <si>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</si>
  <si>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</si>
  <si>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</si>
  <si>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</si>
  <si>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</si>
  <si>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</si>
  <si>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</si>
  <si>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</si>
  <si>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</si>
  <si>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</si>
  <si>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</si>
  <si>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</si>
  <si>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</si>
  <si>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</si>
  <si>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</si>
  <si>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</si>
  <si>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</si>
  <si>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</si>
  <si>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</si>
  <si>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</si>
  <si>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</si>
  <si>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</si>
  <si>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</si>
  <si>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</si>
  <si>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</si>
  <si>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</si>
  <si>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</si>
  <si>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</si>
  <si>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</si>
  <si>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</si>
  <si>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</si>
  <si>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</si>
  <si>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</si>
  <si>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</si>
  <si>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</si>
  <si>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</si>
  <si>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</si>
  <si>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</si>
  <si>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</si>
  <si>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</si>
  <si>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</si>
  <si>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</si>
  <si>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</si>
  <si>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</si>
  <si>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</si>
  <si>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</si>
  <si>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</si>
  <si>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</si>
  <si>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</si>
  <si>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</si>
  <si>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</si>
  <si>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</si>
  <si>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</si>
  <si>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</si>
  <si>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</si>
  <si>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</si>
  <si>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</si>
  <si>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</si>
  <si>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</si>
  <si>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</si>
  <si>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</si>
  <si>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</si>
  <si>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</si>
  <si>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</si>
  <si>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</si>
  <si>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</si>
  <si>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</si>
  <si>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</si>
  <si>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</si>
  <si>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</si>
  <si>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</si>
  <si>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</si>
  <si>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</si>
  <si>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</si>
  <si>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</si>
  <si>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</si>
  <si>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</si>
  <si>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</si>
  <si>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</si>
  <si>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</si>
  <si>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</si>
  <si>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</si>
  <si>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</si>
  <si>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</si>
  <si>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</si>
  <si>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</si>
  <si>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</si>
  <si>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</si>
  <si>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</si>
  <si>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</si>
  <si>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</si>
  <si>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</si>
  <si>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</si>
  <si>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</si>
  <si>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</si>
  <si>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</si>
  <si>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</si>
  <si>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</si>
  <si>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</si>
  <si>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</si>
  <si>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</si>
  <si>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</si>
  <si>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</si>
  <si>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</si>
  <si>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</si>
  <si>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</si>
  <si>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</si>
  <si>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</si>
  <si>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</si>
  <si>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</si>
  <si>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</si>
  <si>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</si>
  <si>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</si>
  <si>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</si>
  <si>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</si>
  <si>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</si>
  <si>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</si>
  <si>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</si>
  <si>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</si>
  <si>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</si>
  <si>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</si>
  <si>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</si>
  <si>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</si>
  <si>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</si>
  <si>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</si>
  <si>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</si>
  <si>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</si>
  <si>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</si>
  <si>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</si>
  <si>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</si>
  <si>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</si>
  <si>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</si>
  <si>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</si>
  <si>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</si>
  <si>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</si>
  <si>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</si>
  <si>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</si>
  <si>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</si>
  <si>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</si>
  <si>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</si>
  <si>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</si>
  <si>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</si>
  <si>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</si>
  <si>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</si>
  <si>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</si>
  <si>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</si>
  <si>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</si>
  <si>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</si>
  <si>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</si>
  <si>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</si>
  <si>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</si>
  <si>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</si>
  <si>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</si>
  <si>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</si>
  <si>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</si>
  <si>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</si>
  <si>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</si>
  <si>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</si>
  <si>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</si>
  <si>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</si>
  <si>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</si>
  <si>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</si>
  <si>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</si>
  <si>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</si>
  <si>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</si>
  <si>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</si>
  <si>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</si>
  <si>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</si>
  <si>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</si>
  <si>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</si>
  <si>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</si>
  <si>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</si>
  <si>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</si>
  <si>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</si>
  <si>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</si>
  <si>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</si>
  <si>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</si>
  <si>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</si>
  <si>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</si>
  <si>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</si>
  <si>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</si>
  <si>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</si>
  <si>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</si>
  <si>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</si>
  <si>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</si>
  <si>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</si>
  <si>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</si>
  <si>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</si>
  <si>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</si>
  <si>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</si>
  <si>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</si>
  <si>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</si>
  <si>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</si>
  <si>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</si>
  <si>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</si>
  <si>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</si>
  <si>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</si>
  <si>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</si>
  <si>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</si>
  <si>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</si>
  <si>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</si>
  <si>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</si>
  <si>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</si>
  <si>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</si>
  <si>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</si>
  <si>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</si>
  <si>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</si>
  <si>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</si>
  <si>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</si>
  <si>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</si>
  <si>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</si>
  <si>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</si>
  <si>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</si>
  <si>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</si>
  <si>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</si>
  <si>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</si>
  <si>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</si>
  <si>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</si>
  <si>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</si>
  <si>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</si>
  <si>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</si>
  <si>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</si>
  <si>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</si>
  <si>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</si>
  <si>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</si>
  <si>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</si>
  <si>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</si>
  <si>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</si>
  <si>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</si>
  <si>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</si>
  <si>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</si>
  <si>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</si>
  <si>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</si>
  <si>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</si>
  <si>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</si>
  <si>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</si>
  <si>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</si>
  <si>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</si>
  <si>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</si>
  <si>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</si>
  <si>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</si>
  <si>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</si>
  <si>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</si>
  <si>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</si>
  <si>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</si>
  <si>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</si>
  <si>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</si>
  <si>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</si>
  <si>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</si>
  <si>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</si>
  <si>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</si>
  <si>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</si>
  <si>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</si>
  <si>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</si>
  <si>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</si>
  <si>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</si>
  <si>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</si>
  <si>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</si>
  <si>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</si>
  <si>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</si>
  <si>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</si>
  <si>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</si>
  <si>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</si>
  <si>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</si>
  <si>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</si>
  <si>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</si>
  <si>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</si>
  <si>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</si>
  <si>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</si>
  <si>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</si>
  <si>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</si>
  <si>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</si>
  <si>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</si>
  <si>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</si>
  <si>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</si>
  <si>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</si>
  <si>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</si>
  <si>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</si>
  <si>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</si>
  <si>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</si>
  <si>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</si>
  <si>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</si>
  <si>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</si>
  <si>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</si>
  <si>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</si>
  <si>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</si>
  <si>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</si>
  <si>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</si>
  <si>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</si>
  <si>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</si>
  <si>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</si>
  <si>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</si>
  <si>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</si>
  <si>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</si>
  <si>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</si>
  <si>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</si>
  <si>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</si>
  <si>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</si>
  <si>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</si>
  <si>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</si>
  <si>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</si>
  <si>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</si>
  <si>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</si>
  <si>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</si>
  <si>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</si>
  <si>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</si>
  <si>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</si>
  <si>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</si>
  <si>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</si>
  <si>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</si>
  <si>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</si>
  <si>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</si>
  <si>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</si>
  <si>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</si>
  <si>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</si>
  <si>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</si>
  <si>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</si>
  <si>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</si>
  <si>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</si>
  <si>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</si>
  <si>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</si>
  <si>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</si>
  <si>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</si>
  <si>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</si>
  <si>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</si>
  <si>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</si>
  <si>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</si>
  <si>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</si>
  <si>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</si>
  <si>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</si>
  <si>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</si>
  <si>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</si>
  <si>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</si>
  <si>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</si>
  <si>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</si>
  <si>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</si>
  <si>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</si>
  <si>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</si>
  <si>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</si>
  <si>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</si>
  <si>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</si>
  <si>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</si>
  <si>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</si>
  <si>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</si>
  <si>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</si>
  <si>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</si>
  <si>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</si>
  <si>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</si>
  <si>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</si>
  <si>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</si>
  <si>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</si>
  <si>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</si>
  <si>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</si>
  <si>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</si>
  <si>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</si>
  <si>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</si>
  <si>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</si>
  <si>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</si>
  <si>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</si>
  <si>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</si>
  <si>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</si>
  <si>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</si>
  <si>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</si>
  <si>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</si>
  <si>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</si>
  <si>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</si>
  <si>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</si>
  <si>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</si>
  <si>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</si>
  <si>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</si>
  <si>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</si>
  <si>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</si>
  <si>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</si>
  <si>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</si>
  <si>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</si>
  <si>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</si>
  <si>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</si>
  <si>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</si>
  <si>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</si>
  <si>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</si>
  <si>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</si>
  <si>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</si>
  <si>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</si>
  <si>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</si>
  <si>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</si>
  <si>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</si>
  <si>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</si>
  <si>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</si>
  <si>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</si>
  <si>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</si>
  <si>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</si>
  <si>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</si>
  <si>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</si>
  <si>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</si>
  <si>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</si>
  <si>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</si>
  <si>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</si>
  <si>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</si>
  <si>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</si>
  <si>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</si>
  <si>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</si>
  <si>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</si>
  <si>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</si>
  <si>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</si>
  <si>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</si>
  <si>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</si>
  <si>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</si>
  <si>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</si>
  <si>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</si>
  <si>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</si>
  <si>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</si>
  <si>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</si>
  <si>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</si>
  <si>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</si>
  <si>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</si>
  <si>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</si>
  <si>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</si>
  <si>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</si>
  <si>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</si>
  <si>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</si>
  <si>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</si>
  <si>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</si>
  <si>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</si>
  <si>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</si>
  <si>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</si>
  <si>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</si>
  <si>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</si>
  <si>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</si>
  <si>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</si>
  <si>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</si>
  <si>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</si>
  <si>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</si>
  <si>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</si>
  <si>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</si>
  <si>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</si>
  <si>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</si>
  <si>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</si>
  <si>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</si>
  <si>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</si>
  <si>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</si>
  <si>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</si>
  <si>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</si>
  <si>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</si>
  <si>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</si>
  <si>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</si>
  <si>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</si>
  <si>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</si>
  <si>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</si>
  <si>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</si>
  <si>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</si>
  <si>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</si>
  <si>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</si>
  <si>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</si>
  <si>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</si>
  <si>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</si>
  <si>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</si>
  <si>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</si>
  <si>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</si>
  <si>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</si>
  <si>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</si>
  <si>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</si>
  <si>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</si>
  <si>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</si>
  <si>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</si>
  <si>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</si>
  <si>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</si>
  <si>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</si>
  <si>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</si>
  <si>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</si>
  <si>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</si>
  <si>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</si>
  <si>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</si>
  <si>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</si>
  <si>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</si>
  <si>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</si>
  <si>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</si>
  <si>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</si>
  <si>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</si>
  <si>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</si>
  <si>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</si>
  <si>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</si>
  <si>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</si>
  <si>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</si>
  <si>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</si>
  <si>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</si>
  <si>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</si>
  <si>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</si>
  <si>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</si>
  <si>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</si>
  <si>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</si>
  <si>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</si>
  <si>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</si>
  <si>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</si>
  <si>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</si>
  <si>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</si>
  <si>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</si>
  <si>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</si>
  <si>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</si>
  <si>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</si>
  <si>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</si>
  <si>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</si>
  <si>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</si>
  <si>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</si>
  <si>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</si>
  <si>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</si>
  <si>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</si>
  <si>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</si>
  <si>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</si>
  <si>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</si>
  <si>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</si>
  <si>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</si>
  <si>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</si>
  <si>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</si>
  <si>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</si>
  <si>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</si>
  <si>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</si>
  <si>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</si>
  <si>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</si>
  <si>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</si>
  <si>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</si>
  <si>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</si>
  <si>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</si>
  <si>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</si>
  <si>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</si>
  <si>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</si>
  <si>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</si>
  <si>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</si>
  <si>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</si>
  <si>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</si>
  <si>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</si>
  <si>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</si>
  <si>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</si>
  <si>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</si>
  <si>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</si>
  <si>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</si>
  <si>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</si>
  <si>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</si>
  <si>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</si>
  <si>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</si>
  <si>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</si>
  <si>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</si>
  <si>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</si>
  <si>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</si>
  <si>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</si>
  <si>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</si>
  <si>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</si>
  <si>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</si>
  <si>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</si>
  <si>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</si>
  <si>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</si>
  <si>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</si>
  <si>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</si>
  <si>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</si>
  <si>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</si>
  <si>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</si>
  <si>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</si>
  <si>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</si>
  <si>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</si>
  <si>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</si>
  <si>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</si>
  <si>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</si>
  <si>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</si>
  <si>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</si>
  <si>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</si>
  <si>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</si>
  <si>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</si>
  <si>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</si>
  <si>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</si>
  <si>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</si>
  <si>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</si>
  <si>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</si>
  <si>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</si>
  <si>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</si>
  <si>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</si>
  <si>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</si>
  <si>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</si>
  <si>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</si>
  <si>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</si>
  <si>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</si>
  <si>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</si>
  <si>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</si>
  <si>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</si>
  <si>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</si>
  <si>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</si>
  <si>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</si>
  <si>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</si>
  <si>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</si>
  <si>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</si>
  <si>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</si>
  <si>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</si>
  <si>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</si>
  <si>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</si>
  <si>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</si>
  <si>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</si>
  <si>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</si>
  <si>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</si>
  <si>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</si>
  <si>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</si>
  <si>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</si>
  <si>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</si>
  <si>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</si>
  <si>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</si>
  <si>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</si>
  <si>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</si>
  <si>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</si>
  <si>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</si>
  <si>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</si>
  <si>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</si>
  <si>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</si>
  <si>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</si>
  <si>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</si>
  <si>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</si>
  <si>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</si>
  <si>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</si>
  <si>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</si>
  <si>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</si>
  <si>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</si>
  <si>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</si>
  <si>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</si>
  <si>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</si>
  <si>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</si>
  <si>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</si>
  <si>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</si>
  <si>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</si>
  <si>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</si>
  <si>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</si>
  <si>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</si>
  <si>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</si>
  <si>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</si>
  <si>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</si>
  <si>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</si>
  <si>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</si>
  <si>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</si>
  <si>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</si>
  <si>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</si>
  <si>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</si>
  <si>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</si>
  <si>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</si>
  <si>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</si>
  <si>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</si>
  <si>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</si>
  <si>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</si>
  <si>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</si>
  <si>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</si>
  <si>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</si>
  <si>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</si>
  <si>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</si>
  <si>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</si>
  <si>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</si>
  <si>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</si>
  <si>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</si>
  <si>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</si>
  <si>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</si>
  <si>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</si>
  <si>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</si>
  <si>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</si>
  <si>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</si>
  <si>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</si>
  <si>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</si>
  <si>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</si>
  <si>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</si>
  <si>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</si>
  <si>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</si>
  <si>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</si>
  <si>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</si>
  <si>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</si>
  <si>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</si>
  <si>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</si>
  <si>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</si>
  <si>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</si>
  <si>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</si>
  <si>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</si>
  <si>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</si>
  <si>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</si>
  <si>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</si>
  <si>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</si>
  <si>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</si>
  <si>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</si>
  <si>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</si>
  <si>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</si>
  <si>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</si>
  <si>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</si>
  <si>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</si>
  <si>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</si>
  <si>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</si>
  <si>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</si>
  <si>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</si>
  <si>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</si>
  <si>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</si>
  <si>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</si>
  <si>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</si>
  <si>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</si>
  <si>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</si>
  <si>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</si>
  <si>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</si>
  <si>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</si>
  <si>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</si>
  <si>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</si>
  <si>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</si>
  <si>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</si>
  <si>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</si>
  <si>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</si>
  <si>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</si>
  <si>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</si>
  <si>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</si>
  <si>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</si>
  <si>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</si>
  <si>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</si>
  <si>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</si>
  <si>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</si>
  <si>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</si>
  <si>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</si>
  <si>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</si>
  <si>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</si>
  <si>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</si>
  <si>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</si>
  <si>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</si>
  <si>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</si>
  <si>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</si>
  <si>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</si>
  <si>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</si>
  <si>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</si>
  <si>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</si>
  <si>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</si>
  <si>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</si>
  <si>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</si>
  <si>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</si>
  <si>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</si>
  <si>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</si>
  <si>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</si>
  <si>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</si>
  <si>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</si>
  <si>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</si>
  <si>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</si>
  <si>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</si>
  <si>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</si>
  <si>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</si>
  <si>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</si>
  <si>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</si>
  <si>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</si>
  <si>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</si>
  <si>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</si>
  <si>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</si>
  <si>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</si>
  <si>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</si>
  <si>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</si>
  <si>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</si>
  <si>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</si>
  <si>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</si>
  <si>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</si>
  <si>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</si>
  <si>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</si>
  <si>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</si>
  <si>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</si>
  <si>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</si>
  <si>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</si>
  <si>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</si>
  <si>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</si>
  <si>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</si>
  <si>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</si>
  <si>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</si>
  <si>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</si>
  <si>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</si>
  <si>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</si>
  <si>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</si>
  <si>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</si>
  <si>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</si>
  <si>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</si>
  <si>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</si>
  <si>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</si>
  <si>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</si>
  <si>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</si>
  <si>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</si>
  <si>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</si>
  <si>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</si>
  <si>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</si>
  <si>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</si>
  <si>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</si>
  <si>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</si>
  <si>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</si>
  <si>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</si>
  <si>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</si>
  <si>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</si>
  <si>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</si>
  <si>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</si>
  <si>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</si>
  <si>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</si>
  <si>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</si>
  <si>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</si>
  <si>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</si>
  <si>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</si>
  <si>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</si>
  <si>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</si>
  <si>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</si>
  <si>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</si>
  <si>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</si>
  <si>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</si>
  <si>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</si>
  <si>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</si>
  <si>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</si>
  <si>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</si>
  <si>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</si>
  <si>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</si>
  <si>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</si>
  <si>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</si>
  <si>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</si>
  <si>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</si>
  <si>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</si>
  <si>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</si>
  <si>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</si>
  <si>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</si>
  <si>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</si>
  <si>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</si>
  <si>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</si>
  <si>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</si>
  <si>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</si>
  <si>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</si>
  <si>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</si>
  <si>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</si>
  <si>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</si>
  <si>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</si>
  <si>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</si>
  <si>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</si>
  <si>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</si>
  <si>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</si>
  <si>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</si>
  <si>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</si>
  <si>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</si>
  <si>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</si>
  <si>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</si>
  <si>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</si>
  <si>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</si>
  <si>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</si>
  <si>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</si>
  <si>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</si>
  <si>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</si>
  <si>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</si>
  <si>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</si>
  <si>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</si>
  <si>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</si>
  <si>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</si>
  <si>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</si>
  <si>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</si>
  <si>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</si>
  <si>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</si>
  <si>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</si>
  <si>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</si>
  <si>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</si>
  <si>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</si>
  <si>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</si>
  <si>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</si>
  <si>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</si>
  <si>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</si>
  <si>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</si>
  <si>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</si>
  <si>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</si>
  <si>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</si>
  <si>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</si>
  <si>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</si>
  <si>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</si>
  <si>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</si>
  <si>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</si>
  <si>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</si>
  <si>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</si>
  <si>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</si>
  <si>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</si>
  <si>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</si>
  <si>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</si>
  <si>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</si>
  <si>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</si>
  <si>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</si>
  <si>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</si>
  <si>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</si>
  <si>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</si>
  <si>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</si>
  <si>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</si>
  <si>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</si>
  <si>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</si>
  <si>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</si>
  <si>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</si>
  <si>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</si>
  <si>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</si>
  <si>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</si>
  <si>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</si>
  <si>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</si>
  <si>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</si>
  <si>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</si>
  <si>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</si>
  <si>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</si>
  <si>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</si>
  <si>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</si>
  <si>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</si>
  <si>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</si>
  <si>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</si>
  <si>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</si>
  <si>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</si>
  <si>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</si>
  <si>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</si>
  <si>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</si>
  <si>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</si>
  <si>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</si>
  <si>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</si>
  <si>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</si>
  <si>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</si>
  <si>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</si>
  <si>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</si>
  <si>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</si>
  <si>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</si>
  <si>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</si>
  <si>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</si>
  <si>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</si>
  <si>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</si>
  <si>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</si>
  <si>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</si>
  <si>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</si>
  <si>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</si>
  <si>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</si>
  <si>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</si>
  <si>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</si>
  <si>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</si>
  <si>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</si>
  <si>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</si>
  <si>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</si>
  <si>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</si>
  <si>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</si>
  <si>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</si>
  <si>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</si>
  <si>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</si>
  <si>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</si>
  <si>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</si>
  <si>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</si>
  <si>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</si>
  <si>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</si>
  <si>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</si>
  <si>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</si>
  <si>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</si>
  <si>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</si>
  <si>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</si>
  <si>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</si>
  <si>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</si>
  <si>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</si>
  <si>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</si>
  <si>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</si>
  <si>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</si>
  <si>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</si>
  <si>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</si>
  <si>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</si>
  <si>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</si>
  <si>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</si>
  <si>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</si>
  <si>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</si>
  <si>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</si>
  <si>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</si>
  <si>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</si>
  <si>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</si>
  <si>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</si>
  <si>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</si>
  <si>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</si>
  <si>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</si>
  <si>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</si>
  <si>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</si>
  <si>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</si>
  <si>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</si>
  <si>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</si>
  <si>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</si>
  <si>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</si>
  <si>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</si>
  <si>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</si>
  <si>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</si>
  <si>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</si>
  <si>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</si>
  <si>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</si>
  <si>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</si>
  <si>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</si>
  <si>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</si>
  <si>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</si>
  <si>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</si>
  <si>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</si>
  <si>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</si>
  <si>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</si>
  <si>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</si>
  <si>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</si>
  <si>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</si>
  <si>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</si>
  <si>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</si>
  <si>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</si>
  <si>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</si>
  <si>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</si>
  <si>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</si>
  <si>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</si>
  <si>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</si>
  <si>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</si>
  <si>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</si>
  <si>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</si>
  <si>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</si>
  <si>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</si>
  <si>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</si>
  <si>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</si>
  <si>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</si>
  <si>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</si>
  <si>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</si>
  <si>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</si>
  <si>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</si>
  <si>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</si>
  <si>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</si>
  <si>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</si>
  <si>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</si>
  <si>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</si>
  <si>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</si>
  <si>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</si>
  <si>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</si>
  <si>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</si>
  <si>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</si>
  <si>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</si>
  <si>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</si>
  <si>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</si>
  <si>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</si>
  <si>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</si>
  <si>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</si>
  <si>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</si>
  <si>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</si>
  <si>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</si>
  <si>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</si>
  <si>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</si>
  <si>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</si>
  <si>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</si>
  <si>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</si>
  <si>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</si>
  <si>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</si>
  <si>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</si>
  <si>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</si>
  <si>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</si>
  <si>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</si>
  <si>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</si>
  <si>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</si>
  <si>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</si>
  <si>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</si>
  <si>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</si>
  <si>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</si>
  <si>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</si>
  <si>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</si>
  <si>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</si>
  <si>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</si>
  <si>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</si>
  <si>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</si>
  <si>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</si>
  <si>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</si>
  <si>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</si>
  <si>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</si>
  <si>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</si>
  <si>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</si>
  <si>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</si>
  <si>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</si>
  <si>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</si>
  <si>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</si>
  <si>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</si>
  <si>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</si>
  <si>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</si>
  <si>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</si>
  <si>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</si>
  <si>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</si>
  <si>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</si>
  <si>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</si>
  <si>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</si>
  <si>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</si>
  <si>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</si>
  <si>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</si>
  <si>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</si>
  <si>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</si>
  <si>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</si>
  <si>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</si>
  <si>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</si>
  <si>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</si>
  <si>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</si>
  <si>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</si>
  <si>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</si>
  <si>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</si>
  <si>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</si>
  <si>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</si>
  <si>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</si>
  <si>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</si>
  <si>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</si>
  <si>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</si>
  <si>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</si>
  <si>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</si>
  <si>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</si>
  <si>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</si>
  <si>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</si>
  <si>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</si>
  <si>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</si>
  <si>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</si>
  <si>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</si>
  <si>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</si>
  <si>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</si>
  <si>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</si>
  <si>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</si>
  <si>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</si>
  <si>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</si>
  <si>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</si>
  <si>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</si>
  <si>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</si>
  <si>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</si>
  <si>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</si>
  <si>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</si>
  <si>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</si>
  <si>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</si>
  <si>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</si>
  <si>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</si>
  <si>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</si>
  <si>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</si>
  <si>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</si>
  <si>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</si>
  <si>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</si>
  <si>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</si>
  <si>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</si>
  <si>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</si>
  <si>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</si>
  <si>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</si>
  <si>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</si>
  <si>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</si>
  <si>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</si>
  <si>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</si>
  <si>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</si>
  <si>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</si>
  <si>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</si>
  <si>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</si>
  <si>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</si>
  <si>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</si>
  <si>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</si>
  <si>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</si>
  <si>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</si>
  <si>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</si>
  <si>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</si>
  <si>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</si>
  <si>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</si>
  <si>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</si>
  <si>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</si>
  <si>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</si>
  <si>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</si>
  <si>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</si>
  <si>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</si>
  <si>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</si>
  <si>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</si>
  <si>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</si>
  <si>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</si>
  <si>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</si>
  <si>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</si>
  <si>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</si>
  <si>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</si>
  <si>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</si>
  <si>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</si>
  <si>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</si>
  <si>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</si>
  <si>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</si>
  <si>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</si>
  <si>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</si>
  <si>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</si>
  <si>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</si>
  <si>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</si>
  <si>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</si>
  <si>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</si>
  <si>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</si>
  <si>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</si>
  <si>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</si>
  <si>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</si>
  <si>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</si>
  <si>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</si>
  <si>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</si>
  <si>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</si>
  <si>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</si>
  <si>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</si>
  <si>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</si>
  <si>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</si>
  <si>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</si>
  <si>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</si>
  <si>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</si>
  <si>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</si>
  <si>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</si>
  <si>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</si>
  <si>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</si>
  <si>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</si>
  <si>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</si>
  <si>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</si>
  <si>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</si>
  <si>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</si>
  <si>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</si>
  <si>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</si>
  <si>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</si>
  <si>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</si>
  <si>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</si>
  <si>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</si>
  <si>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</si>
  <si>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</si>
  <si>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</si>
  <si>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</si>
  <si>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</si>
  <si>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</si>
  <si>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</si>
  <si>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</si>
  <si>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</si>
  <si>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</si>
  <si>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</si>
  <si>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</si>
  <si>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</si>
  <si>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</si>
  <si>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</si>
  <si>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</si>
  <si>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</si>
  <si>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</si>
  <si>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</si>
  <si>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</si>
  <si>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</si>
  <si>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</si>
  <si>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</si>
  <si>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</si>
  <si>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</si>
  <si>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</si>
  <si>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</si>
  <si>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</si>
  <si>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</si>
  <si>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</si>
  <si>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</si>
  <si>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</si>
  <si>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</si>
  <si>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</si>
  <si>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</si>
  <si>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</si>
  <si>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</si>
  <si>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</si>
  <si>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</si>
  <si>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</si>
  <si>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</si>
  <si>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</si>
  <si>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</si>
  <si>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</si>
  <si>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</si>
  <si>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</si>
  <si>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</si>
  <si>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</si>
  <si>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</si>
  <si>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</si>
  <si>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</si>
  <si>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</si>
  <si>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</si>
  <si>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</si>
  <si>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</si>
  <si>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</si>
  <si>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</si>
  <si>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</si>
  <si>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</si>
  <si>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</si>
  <si>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</si>
  <si>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</si>
  <si>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</si>
  <si>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</si>
  <si>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</si>
  <si>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</si>
  <si>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</si>
  <si>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</si>
  <si>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</si>
  <si>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</si>
  <si>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</si>
  <si>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</si>
  <si>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</si>
  <si>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</si>
  <si>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</si>
  <si>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</si>
  <si>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</si>
  <si>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</si>
  <si>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</si>
  <si>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</si>
  <si>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</si>
  <si>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</si>
  <si>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</si>
  <si>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</si>
  <si>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</si>
  <si>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</si>
  <si>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</si>
  <si>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</si>
  <si>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</si>
  <si>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</si>
  <si>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</si>
  <si>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</si>
  <si>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</si>
  <si>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</si>
  <si>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</si>
  <si>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</si>
  <si>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</si>
  <si>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</si>
  <si>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</si>
  <si>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</si>
  <si>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</si>
  <si>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</si>
  <si>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</si>
  <si>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</si>
  <si>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</si>
  <si>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</si>
  <si>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</si>
  <si>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</si>
  <si>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</si>
  <si>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</si>
  <si>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</si>
  <si>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</si>
  <si>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</si>
  <si>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</si>
  <si>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</si>
  <si>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</si>
  <si>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</si>
  <si>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</si>
  <si>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</si>
  <si>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</si>
  <si>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</si>
  <si>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</si>
  <si>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</si>
  <si>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</si>
  <si>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</si>
  <si>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</si>
  <si>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</si>
  <si>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</si>
  <si>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</si>
  <si>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</si>
  <si>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</si>
  <si>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</si>
  <si>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</si>
  <si>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</si>
  <si>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</si>
  <si>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</si>
  <si>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</si>
  <si>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</si>
  <si>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</si>
  <si>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</si>
  <si>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</si>
  <si>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</si>
  <si>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</si>
  <si>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</si>
  <si>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</si>
  <si>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</si>
  <si>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</si>
  <si>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</si>
  <si>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</si>
  <si>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</si>
  <si>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</si>
  <si>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</si>
  <si>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</si>
  <si>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</si>
  <si>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</si>
  <si>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</si>
  <si>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</si>
  <si>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</si>
  <si>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</si>
  <si>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</si>
  <si>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</si>
  <si>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</si>
  <si>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</si>
  <si>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</si>
  <si>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</si>
  <si>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</si>
  <si>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</si>
  <si>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</si>
  <si>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</si>
  <si>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</si>
  <si>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</si>
  <si>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</si>
  <si>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</si>
  <si>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</si>
  <si>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</si>
  <si>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</si>
  <si>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</si>
  <si>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</si>
  <si>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</si>
  <si>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</si>
  <si>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</si>
  <si>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</si>
  <si>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</si>
  <si>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</si>
  <si>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</si>
  <si>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</si>
  <si>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</si>
  <si>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</si>
  <si>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</si>
  <si>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</si>
  <si>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</si>
  <si>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</si>
  <si>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</si>
  <si>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</si>
  <si>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</si>
  <si>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</si>
  <si>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</si>
  <si>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</si>
  <si>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</si>
  <si>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</si>
  <si>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</si>
  <si>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</si>
  <si>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</si>
  <si>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</si>
  <si>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</si>
  <si>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</si>
  <si>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</si>
  <si>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</si>
  <si>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</si>
  <si>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</si>
  <si>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</si>
  <si>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</si>
  <si>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</si>
  <si>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</si>
  <si>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</si>
  <si>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</si>
  <si>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</si>
  <si>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</si>
  <si>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</si>
  <si>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</si>
  <si>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</si>
  <si>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</si>
  <si>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</si>
  <si>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</si>
  <si>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</si>
  <si>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</si>
  <si>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</si>
  <si>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</si>
  <si>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</si>
  <si>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</si>
  <si>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</si>
  <si>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</si>
  <si>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</si>
  <si>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</si>
  <si>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</si>
  <si>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</si>
  <si>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</si>
  <si>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</si>
  <si>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</si>
  <si>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</si>
  <si>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</si>
  <si>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</si>
  <si>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</si>
  <si>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</si>
  <si>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</si>
  <si>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</si>
  <si>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</si>
  <si>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</si>
  <si>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</si>
  <si>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</si>
  <si>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</si>
  <si>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</si>
  <si>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</si>
  <si>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</si>
  <si>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</si>
  <si>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</si>
  <si>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</si>
  <si>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</si>
  <si>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</si>
  <si>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</si>
  <si>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</si>
  <si>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</si>
  <si>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</si>
  <si>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</si>
  <si>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</si>
  <si>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</si>
  <si>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</si>
  <si>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</si>
  <si>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</si>
  <si>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</si>
  <si>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</si>
  <si>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</si>
  <si>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</si>
  <si>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</si>
  <si>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</si>
  <si>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</si>
  <si>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</si>
  <si>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</si>
  <si>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</si>
  <si>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</si>
  <si>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</si>
  <si>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</si>
  <si>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</si>
  <si>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</si>
  <si>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</si>
  <si>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</si>
  <si>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</si>
  <si>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</si>
  <si>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</si>
  <si>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</si>
  <si>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</si>
  <si>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</si>
  <si>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</si>
  <si>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</si>
  <si>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</si>
  <si>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</si>
  <si>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</si>
  <si>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</si>
  <si>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</si>
  <si>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</si>
  <si>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</si>
  <si>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</si>
  <si>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</si>
  <si>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</si>
  <si>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</si>
  <si>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</si>
  <si>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</si>
  <si>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</si>
  <si>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</si>
  <si>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</si>
  <si>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</si>
  <si>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</si>
  <si>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</si>
  <si>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</si>
  <si>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</si>
  <si>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</si>
  <si>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</si>
  <si>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</si>
  <si>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</si>
  <si>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</si>
  <si>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</si>
  <si>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</si>
  <si>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</si>
  <si>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</si>
  <si>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</si>
  <si>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</si>
  <si>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</si>
  <si>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</si>
  <si>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</si>
  <si>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</si>
  <si>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</si>
  <si>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</si>
  <si>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</si>
  <si>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</si>
  <si>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</si>
  <si>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</si>
  <si>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</si>
  <si>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</si>
  <si>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</si>
  <si>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</si>
  <si>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</si>
  <si>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</si>
  <si>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</si>
  <si>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</si>
  <si>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</si>
  <si>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</si>
  <si>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</si>
  <si>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</si>
  <si>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</si>
  <si>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</si>
  <si>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</si>
  <si>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</si>
  <si>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</si>
  <si>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</si>
  <si>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</si>
  <si>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</si>
  <si>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</si>
  <si>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</si>
  <si>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</si>
  <si>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</si>
  <si>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</si>
  <si>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</si>
  <si>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</si>
  <si>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</si>
  <si>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</si>
  <si>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</si>
  <si>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</si>
  <si>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</si>
  <si>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</si>
  <si>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</si>
  <si>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</si>
  <si>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</si>
  <si>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</si>
  <si>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</si>
  <si>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</si>
  <si>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</si>
  <si>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</si>
  <si>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</si>
  <si>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</si>
  <si>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</si>
  <si>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</si>
  <si>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</si>
  <si>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</si>
  <si>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</si>
  <si>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</si>
  <si>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</si>
  <si>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</si>
  <si>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</si>
  <si>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</si>
  <si>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</si>
  <si>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</si>
  <si>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</si>
  <si>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</si>
  <si>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</si>
  <si>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</si>
  <si>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</si>
  <si>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</si>
  <si>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</si>
  <si>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</si>
  <si>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</si>
  <si>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</si>
  <si>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</si>
  <si>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</si>
  <si>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</si>
  <si>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</si>
  <si>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</si>
  <si>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</si>
  <si>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</si>
  <si>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</si>
  <si>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</si>
  <si>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</si>
  <si>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</si>
  <si>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</si>
  <si>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</si>
  <si>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</si>
  <si>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</si>
  <si>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</si>
  <si>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</si>
  <si>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</si>
  <si>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</si>
  <si>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</si>
  <si>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</si>
  <si>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</si>
  <si>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</si>
  <si>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</si>
  <si>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</si>
  <si>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</si>
  <si>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</si>
  <si>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</si>
  <si>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</si>
  <si>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</si>
  <si>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</si>
  <si>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</si>
  <si>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</si>
  <si>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</si>
  <si>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</si>
  <si>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</si>
  <si>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</si>
  <si>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</si>
  <si>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</si>
  <si>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</si>
  <si>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</si>
  <si>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</si>
  <si>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</si>
  <si>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</si>
  <si>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</si>
  <si>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</si>
  <si>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</si>
  <si>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</si>
  <si>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</si>
  <si>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</si>
  <si>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</si>
  <si>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</si>
  <si>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</si>
  <si>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</si>
  <si>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</si>
  <si>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</si>
  <si>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</si>
  <si>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</si>
  <si>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</si>
  <si>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</si>
  <si>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</si>
  <si>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</si>
  <si>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</si>
  <si>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</si>
  <si>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</si>
  <si>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</si>
  <si>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</si>
  <si>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</si>
  <si>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</si>
  <si>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</si>
  <si>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</si>
  <si>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</si>
  <si>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</si>
  <si>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</si>
  <si>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</si>
  <si>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</si>
  <si>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</si>
  <si>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</si>
  <si>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</si>
  <si>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</si>
  <si>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</si>
  <si>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</si>
  <si>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</si>
  <si>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</si>
  <si>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</si>
  <si>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</si>
  <si>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</si>
  <si>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</si>
  <si>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</si>
  <si>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</si>
  <si>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</si>
  <si>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</si>
  <si>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</si>
  <si>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</si>
  <si>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</si>
  <si>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</si>
  <si>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</si>
  <si>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</si>
  <si>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</si>
  <si>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</si>
  <si>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</si>
  <si>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</si>
  <si>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</si>
  <si>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</si>
  <si>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</si>
  <si>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</si>
  <si>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</si>
  <si>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</si>
  <si>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</si>
  <si>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</si>
  <si>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</si>
  <si>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</si>
  <si>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</si>
  <si>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</si>
  <si>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</si>
  <si>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</si>
  <si>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</si>
  <si>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</si>
  <si>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</si>
  <si>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</si>
  <si>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</si>
  <si>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</si>
  <si>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</si>
  <si>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</si>
  <si>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</si>
  <si>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</si>
  <si>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</si>
  <si>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</si>
  <si>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</si>
  <si>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</si>
  <si>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</si>
  <si>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</si>
  <si>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</si>
  <si>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</si>
  <si>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</si>
  <si>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</si>
  <si>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</si>
  <si>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</si>
  <si>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</si>
  <si>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</si>
  <si>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</si>
  <si>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</si>
  <si>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</si>
  <si>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</si>
  <si>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</si>
  <si>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</si>
  <si>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</si>
  <si>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</si>
  <si>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</si>
  <si>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</si>
  <si>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</si>
  <si>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</si>
  <si>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</si>
  <si>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</si>
  <si>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</si>
  <si>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</si>
  <si>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</si>
  <si>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</si>
  <si>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</si>
  <si>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</si>
  <si>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</si>
  <si>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</si>
  <si>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</si>
  <si>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</si>
  <si>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</si>
  <si>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</si>
  <si>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</si>
  <si>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</si>
  <si>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</si>
  <si>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</si>
  <si>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</si>
  <si>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</si>
  <si>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</si>
  <si>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</si>
  <si>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</si>
  <si>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</si>
  <si>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</si>
  <si>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</si>
  <si>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</si>
  <si>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</si>
  <si>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</si>
  <si>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</si>
  <si>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</si>
  <si>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</si>
  <si>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</si>
  <si>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</si>
  <si>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</si>
  <si>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</si>
  <si>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</si>
  <si>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</si>
  <si>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</si>
  <si>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</si>
  <si>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</si>
  <si>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</si>
  <si>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</si>
  <si>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</si>
  <si>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</si>
  <si>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</si>
  <si>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</si>
  <si>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</si>
  <si>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</si>
  <si>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</si>
  <si>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</si>
  <si>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</si>
  <si>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</si>
  <si>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</si>
  <si>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</si>
  <si>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</si>
  <si>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</si>
  <si>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</si>
  <si>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</si>
  <si>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</si>
  <si>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</si>
  <si>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</si>
  <si>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</si>
  <si>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</si>
  <si>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</si>
  <si>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</si>
  <si>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</si>
  <si>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</si>
  <si>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</si>
  <si>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</si>
  <si>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</si>
  <si>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</si>
  <si>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</si>
  <si>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</si>
  <si>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</si>
  <si>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</si>
  <si>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</si>
  <si>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</si>
  <si>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</si>
  <si>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</si>
  <si>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</si>
  <si>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</si>
  <si>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</si>
  <si>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</si>
  <si>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</si>
  <si>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</si>
  <si>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</si>
  <si>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</si>
  <si>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</si>
  <si>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</si>
  <si>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</si>
  <si>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</si>
  <si>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</si>
  <si>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</si>
  <si>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</si>
  <si>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</si>
  <si>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</si>
  <si>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</si>
  <si>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</si>
  <si>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</si>
  <si>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</si>
  <si>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</si>
  <si>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</si>
  <si>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</si>
  <si>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</si>
  <si>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</si>
  <si>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</si>
  <si>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</si>
  <si>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</si>
  <si>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</si>
  <si>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</si>
  <si>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</si>
  <si>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</si>
  <si>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</si>
  <si>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</si>
  <si>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</si>
  <si>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</si>
  <si>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</si>
  <si>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</si>
  <si>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</si>
  <si>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</si>
  <si>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</si>
  <si>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</si>
  <si>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</si>
  <si>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</si>
  <si>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</si>
  <si>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</si>
  <si>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</si>
  <si>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</si>
  <si>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</si>
  <si>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</si>
  <si>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</si>
  <si>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</si>
  <si>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</si>
  <si>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</si>
  <si>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</si>
  <si>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</si>
  <si>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</si>
  <si>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</si>
  <si>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</si>
  <si>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</si>
  <si>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</si>
  <si>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</si>
  <si>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</si>
  <si>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</si>
  <si>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</si>
  <si>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</si>
  <si>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</si>
  <si>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</si>
  <si>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</si>
  <si>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</si>
  <si>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</si>
  <si>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</si>
  <si>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</si>
  <si>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</si>
  <si>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</si>
  <si>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</si>
  <si>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</si>
  <si>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</si>
  <si>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</si>
  <si>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</si>
  <si>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</si>
  <si>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</si>
  <si>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</si>
  <si>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</si>
  <si>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</si>
  <si>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</si>
  <si>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</si>
  <si>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</si>
  <si>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</si>
  <si>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</si>
  <si>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</si>
  <si>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</si>
  <si>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</si>
  <si>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</si>
  <si>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</si>
  <si>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</si>
  <si>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</si>
  <si>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</si>
  <si>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</si>
  <si>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</si>
  <si>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</si>
  <si>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</si>
  <si>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</si>
  <si>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</si>
  <si>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</si>
  <si>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</si>
  <si>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</si>
  <si>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</si>
  <si>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</si>
  <si>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</si>
  <si>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</si>
  <si>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</si>
  <si>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</si>
  <si>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</si>
  <si>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</si>
  <si>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</si>
  <si>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</si>
  <si>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</si>
  <si>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</si>
  <si>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</si>
  <si>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</si>
  <si>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</si>
  <si>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</si>
  <si>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</si>
  <si>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</si>
  <si>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</si>
  <si>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</si>
  <si>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</si>
  <si>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</si>
  <si>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</si>
  <si>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</si>
  <si>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</si>
  <si>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</si>
  <si>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</si>
  <si>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</si>
  <si>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</si>
  <si>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</si>
  <si>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</si>
  <si>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</si>
  <si>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</si>
  <si>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</si>
  <si>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</si>
  <si>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</si>
  <si>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</si>
  <si>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</si>
  <si>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</si>
  <si>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</si>
  <si>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</si>
  <si>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</si>
  <si>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</si>
  <si>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</si>
  <si>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</si>
  <si>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</si>
  <si>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</si>
  <si>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</si>
  <si>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</si>
  <si>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</si>
  <si>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</si>
  <si>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</si>
  <si>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</si>
  <si>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</si>
  <si>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</si>
  <si>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</si>
  <si>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</si>
  <si>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</si>
  <si>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</si>
  <si>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</si>
  <si>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</si>
  <si>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</si>
  <si>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</si>
  <si>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</si>
  <si>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</si>
  <si>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</si>
  <si>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</si>
  <si>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</si>
  <si>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</si>
  <si>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</si>
  <si>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</si>
  <si>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</si>
  <si>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</si>
  <si>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</si>
  <si>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</si>
  <si>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</si>
  <si>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</si>
  <si>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</si>
  <si>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</si>
  <si>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</si>
  <si>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</si>
  <si>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</si>
  <si>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</si>
  <si>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</si>
  <si>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</si>
  <si>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</si>
  <si>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</si>
  <si>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</si>
  <si>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</si>
  <si>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</si>
  <si>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</si>
  <si>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</si>
  <si>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</si>
  <si>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</si>
  <si>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</si>
  <si>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</si>
  <si>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</si>
  <si>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</si>
  <si>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</si>
  <si>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</si>
  <si>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</si>
  <si>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</si>
  <si>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</si>
  <si>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</si>
  <si>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</si>
  <si>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</si>
  <si>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</si>
  <si>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</si>
  <si>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</si>
  <si>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</si>
  <si>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</si>
  <si>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</si>
  <si>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</si>
  <si>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</si>
  <si>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</si>
  <si>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</si>
  <si>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</si>
  <si>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</si>
  <si>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</si>
  <si>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</si>
  <si>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</si>
  <si>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</si>
  <si>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</si>
  <si>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</si>
  <si>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</si>
  <si>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</si>
  <si>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</si>
  <si>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</si>
  <si>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</si>
  <si>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</si>
  <si>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</si>
  <si>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</si>
  <si>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</si>
  <si>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</si>
  <si>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</si>
  <si>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</si>
  <si>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</si>
  <si>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</si>
  <si>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</si>
  <si>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</si>
  <si>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</si>
  <si>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</si>
  <si>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</si>
  <si>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</si>
  <si>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</si>
  <si>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</si>
  <si>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</si>
  <si>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</si>
  <si>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</si>
  <si>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</si>
  <si>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</si>
  <si>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</si>
  <si>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</si>
  <si>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</si>
  <si>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</si>
  <si>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</si>
  <si>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</si>
  <si>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</si>
  <si>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</si>
  <si>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</si>
  <si>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</si>
  <si>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</si>
  <si>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</si>
  <si>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</si>
  <si>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</si>
  <si>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</si>
  <si>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</si>
  <si>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</si>
  <si>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</si>
  <si>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</si>
  <si>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</si>
  <si>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</si>
  <si>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</si>
  <si>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</si>
  <si>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</si>
  <si>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</si>
  <si>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</si>
  <si>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</si>
  <si>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</si>
  <si>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</si>
  <si>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</si>
  <si>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</si>
  <si>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</si>
  <si>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</si>
  <si>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</si>
  <si>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</si>
  <si>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</si>
  <si>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</si>
  <si>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</si>
  <si>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</si>
  <si>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</si>
  <si>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</si>
  <si>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</si>
  <si>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</si>
  <si>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</si>
  <si>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</si>
  <si>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</si>
  <si>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</si>
  <si>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</si>
  <si>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</si>
  <si>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</si>
  <si>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</si>
  <si>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</si>
  <si>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</si>
  <si>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</si>
  <si>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</si>
  <si>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</si>
  <si>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</si>
  <si>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</si>
  <si>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</si>
  <si>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</si>
  <si>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</si>
  <si>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</si>
  <si>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</si>
  <si>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</si>
  <si>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</si>
  <si>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</si>
  <si>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</si>
  <si>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</si>
  <si>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</si>
  <si>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</si>
  <si>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</si>
  <si>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</si>
  <si>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</si>
  <si>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</si>
  <si>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</si>
  <si>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</si>
  <si>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</si>
  <si>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</si>
  <si>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</si>
  <si>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</si>
  <si>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</si>
  <si>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</si>
  <si>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</si>
  <si>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</si>
  <si>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</si>
  <si>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</si>
  <si>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</si>
  <si>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</si>
  <si>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</si>
  <si>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</si>
  <si>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</si>
  <si>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</si>
  <si>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</si>
  <si>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</si>
  <si>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</si>
  <si>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</si>
  <si>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</si>
  <si>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</si>
  <si>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</si>
  <si>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</si>
  <si>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</si>
  <si>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</si>
  <si>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</si>
  <si>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</si>
  <si>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</si>
  <si>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</si>
  <si>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</si>
  <si>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</si>
  <si>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</si>
  <si>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</si>
  <si>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</si>
  <si>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</si>
  <si>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</si>
  <si>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</si>
  <si>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</si>
  <si>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</si>
  <si>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</si>
  <si>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</si>
  <si>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</si>
  <si>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</si>
  <si>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</si>
  <si>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</si>
  <si>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</si>
  <si>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</si>
  <si>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</si>
  <si>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</si>
  <si>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</si>
  <si>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</si>
  <si>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</si>
  <si>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</si>
  <si>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</si>
  <si>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</si>
  <si>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</si>
  <si>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</si>
  <si>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</si>
  <si>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</si>
  <si>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</si>
  <si>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</si>
  <si>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</si>
  <si>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</si>
  <si>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</si>
  <si>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</si>
  <si>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</si>
  <si>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</si>
  <si>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</si>
  <si>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</si>
  <si>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</si>
  <si>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</si>
  <si>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</si>
  <si>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</si>
  <si>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</si>
  <si>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</si>
  <si>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</si>
  <si>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</si>
  <si>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</si>
  <si>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</si>
  <si>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</si>
  <si>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</si>
  <si>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</si>
  <si>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</si>
  <si>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</si>
  <si>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</si>
  <si>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</si>
  <si>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</si>
  <si>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</si>
  <si>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</si>
  <si>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</si>
  <si>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</si>
  <si>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</si>
  <si>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</si>
  <si>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</si>
  <si>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</si>
  <si>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</si>
  <si>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</si>
  <si>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</si>
  <si>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</si>
  <si>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</si>
  <si>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</si>
  <si>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</si>
  <si>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</si>
  <si>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</si>
  <si>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</si>
  <si>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</si>
  <si>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</si>
  <si>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</si>
  <si>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</si>
  <si>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</si>
  <si>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</si>
  <si>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</si>
  <si>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</si>
  <si>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</si>
  <si>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</si>
  <si>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</si>
  <si>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</si>
  <si>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</si>
  <si>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</si>
  <si>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</si>
  <si>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</si>
  <si>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</si>
  <si>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</si>
  <si>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</si>
  <si>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</si>
  <si>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</si>
  <si>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</si>
  <si>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</si>
  <si>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</si>
  <si>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</si>
  <si>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</si>
  <si>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</si>
  <si>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</si>
  <si>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</si>
  <si>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</si>
  <si>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</si>
  <si>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</si>
  <si>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</si>
  <si>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</si>
  <si>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</si>
  <si>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</si>
  <si>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</si>
  <si>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</si>
  <si>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</si>
  <si>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</si>
  <si>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</si>
  <si>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</si>
  <si>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</si>
  <si>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</si>
  <si>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</si>
  <si>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</si>
  <si>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</si>
  <si>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</si>
  <si>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</si>
  <si>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</si>
  <si>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</si>
  <si>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</si>
  <si>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</si>
  <si>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</si>
  <si>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</si>
  <si>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</si>
  <si>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</si>
  <si>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</si>
  <si>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</si>
  <si>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</si>
  <si>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</si>
  <si>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</si>
  <si>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</si>
  <si>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</si>
  <si>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</si>
  <si>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</si>
  <si>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</si>
  <si>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</si>
  <si>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</si>
  <si>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</si>
  <si>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</si>
  <si>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</si>
  <si>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</si>
  <si>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</si>
  <si>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</si>
  <si>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</si>
  <si>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</si>
  <si>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</si>
  <si>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</si>
  <si>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</si>
  <si>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</si>
  <si>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</si>
  <si>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</si>
  <si>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</si>
  <si>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</si>
  <si>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</si>
  <si>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</si>
  <si>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</si>
  <si>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</si>
  <si>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</si>
  <si>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</si>
  <si>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</si>
  <si>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</si>
  <si>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</si>
  <si>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</si>
  <si>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</si>
  <si>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</si>
  <si>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</si>
  <si>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</si>
  <si>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</si>
  <si>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</si>
  <si>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</si>
  <si>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</si>
  <si>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</si>
  <si>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</si>
  <si>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</si>
  <si>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</si>
  <si>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</si>
  <si>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</si>
  <si>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</si>
  <si>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</si>
  <si>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</si>
  <si>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</si>
  <si>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</si>
  <si>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</si>
  <si>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</si>
  <si>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</si>
  <si>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</si>
  <si>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</si>
  <si>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</si>
  <si>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</si>
  <si>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</si>
  <si>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</si>
  <si>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</si>
  <si>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</si>
  <si>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</si>
  <si>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</si>
  <si>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</si>
  <si>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</si>
  <si>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</si>
  <si>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</si>
  <si>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</si>
  <si>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</si>
  <si>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</si>
  <si>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</si>
  <si>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</si>
  <si>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</si>
  <si>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</si>
  <si>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</si>
  <si>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</si>
  <si>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</si>
  <si>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</si>
  <si>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</si>
  <si>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</si>
  <si>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</si>
  <si>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</si>
  <si>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</si>
  <si>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</si>
  <si>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</si>
  <si>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</si>
  <si>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</si>
  <si>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</si>
  <si>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</si>
  <si>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</si>
  <si>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</si>
  <si>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</si>
  <si>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</si>
  <si>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</si>
  <si>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</si>
  <si>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</si>
  <si>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</si>
  <si>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</si>
  <si>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</si>
  <si>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</si>
  <si>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</si>
  <si>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</si>
  <si>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</si>
  <si>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</si>
  <si>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</si>
  <si>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</si>
  <si>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</si>
  <si>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</si>
  <si>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</si>
  <si>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</si>
  <si>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</si>
  <si>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</si>
  <si>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</si>
  <si>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</si>
  <si>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</si>
  <si>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</si>
  <si>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</si>
  <si>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</si>
  <si>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</si>
  <si>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</si>
  <si>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</si>
  <si>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</si>
  <si>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</si>
  <si>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</si>
  <si>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</si>
  <si>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</si>
  <si>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</si>
  <si>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</si>
  <si>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</si>
  <si>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</si>
  <si>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</si>
  <si>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</si>
  <si>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</si>
  <si>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</si>
  <si>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</si>
  <si>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</si>
  <si>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</si>
  <si>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</si>
  <si>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</si>
  <si>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</si>
  <si>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</si>
  <si>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</si>
  <si>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</si>
  <si>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</si>
  <si>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</si>
  <si>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</si>
  <si>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</si>
  <si>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</si>
  <si>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</si>
  <si>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</si>
  <si>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</si>
  <si>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</si>
  <si>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</si>
  <si>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</si>
  <si>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</si>
  <si>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</si>
  <si>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</si>
  <si>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</si>
  <si>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</si>
  <si>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</si>
  <si>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</si>
  <si>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</si>
  <si>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</si>
  <si>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</si>
  <si>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</si>
  <si>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</si>
  <si>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</si>
  <si>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</si>
  <si>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</si>
  <si>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</si>
  <si>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</si>
  <si>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</si>
  <si>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</si>
  <si>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</si>
  <si>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</si>
  <si>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</si>
  <si>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</si>
  <si>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</si>
  <si>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</si>
  <si>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</si>
  <si>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</si>
  <si>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</si>
  <si>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</si>
  <si>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</si>
  <si>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</si>
  <si>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</si>
  <si>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</si>
  <si>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</si>
  <si>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</si>
  <si>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</si>
  <si>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</si>
  <si>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</si>
  <si>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</si>
  <si>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</si>
  <si>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</si>
  <si>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</si>
  <si>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</si>
  <si>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</si>
  <si>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</si>
  <si>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</si>
  <si>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</si>
  <si>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</si>
  <si>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</si>
  <si>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</si>
  <si>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</si>
  <si>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</si>
  <si>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</si>
  <si>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</si>
  <si>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</si>
  <si>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</si>
  <si>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</si>
  <si>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</si>
  <si>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</si>
  <si>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</si>
  <si>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</si>
  <si>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</si>
  <si>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</si>
  <si>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</si>
  <si>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</si>
  <si>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</si>
  <si>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</si>
  <si>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</si>
  <si>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</si>
  <si>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</si>
  <si>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</si>
  <si>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</si>
  <si>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</si>
  <si>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</si>
  <si>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</si>
  <si>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</si>
  <si>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</si>
  <si>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</si>
  <si>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</si>
  <si>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</si>
  <si>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</si>
  <si>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</si>
  <si>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</si>
  <si>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</si>
  <si>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</si>
  <si>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</si>
  <si>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</si>
  <si>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</si>
  <si>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</si>
  <si>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</si>
  <si>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</si>
  <si>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</si>
  <si>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</si>
  <si>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</si>
  <si>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</si>
  <si>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</si>
  <si>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</si>
  <si>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</si>
  <si>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</si>
  <si>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</si>
  <si>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</si>
  <si>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</si>
  <si>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</si>
  <si>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</si>
  <si>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</si>
  <si>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</si>
  <si>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</si>
  <si>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</si>
  <si>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</si>
  <si>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</si>
  <si>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</si>
  <si>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</si>
  <si>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</si>
  <si>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</si>
  <si>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</si>
  <si>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</si>
  <si>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</si>
  <si>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</si>
  <si>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</si>
  <si>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</si>
  <si>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</si>
  <si>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</si>
  <si>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</si>
  <si>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</si>
  <si>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</si>
  <si>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</si>
  <si>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</si>
  <si>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</si>
  <si>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</si>
  <si>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</si>
  <si>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</si>
  <si>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</si>
  <si>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</si>
  <si>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</si>
  <si>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</si>
  <si>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</si>
  <si>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</si>
  <si>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</si>
  <si>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</si>
  <si>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</si>
  <si>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</si>
  <si>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</si>
  <si>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</si>
  <si>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</si>
  <si>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</si>
  <si>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</si>
  <si>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</si>
  <si>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</si>
  <si>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</si>
  <si>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</si>
  <si>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</si>
  <si>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</si>
  <si>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</si>
  <si>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</si>
  <si>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</si>
  <si>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</si>
  <si>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</si>
  <si>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</si>
  <si>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</si>
  <si>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</si>
  <si>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</si>
  <si>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</si>
  <si>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</si>
  <si>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</si>
  <si>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</si>
  <si>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</si>
  <si>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</si>
  <si>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</si>
  <si>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</si>
  <si>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</si>
  <si>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</si>
  <si>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</si>
  <si>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</si>
  <si>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</si>
  <si>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</si>
  <si>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</si>
  <si>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</si>
  <si>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</si>
  <si>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</si>
  <si>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</si>
  <si>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</si>
  <si>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</si>
  <si>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</si>
  <si>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</si>
  <si>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</si>
  <si>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</si>
  <si>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</si>
  <si>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</si>
  <si>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</si>
  <si>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</si>
  <si>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</si>
  <si>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</si>
  <si>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</si>
  <si>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</si>
  <si>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</si>
  <si>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</si>
  <si>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</si>
  <si>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</si>
  <si>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</si>
  <si>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</si>
  <si>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</si>
  <si>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</si>
  <si>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</si>
  <si>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</si>
  <si>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</si>
  <si>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</si>
  <si>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</si>
  <si>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</si>
  <si>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</si>
  <si>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</si>
  <si>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</si>
  <si>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</si>
  <si>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</si>
  <si>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</si>
  <si>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</si>
  <si>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</si>
  <si>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</si>
  <si>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</si>
  <si>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</si>
  <si>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</si>
  <si>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</si>
  <si>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</si>
  <si>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</si>
  <si>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</si>
  <si>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</si>
  <si>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</si>
  <si>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</si>
  <si>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</si>
  <si>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</si>
  <si>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</si>
  <si>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</si>
  <si>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</si>
  <si>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</si>
  <si>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</si>
  <si>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</si>
  <si>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</si>
  <si>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</si>
  <si>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</si>
  <si>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</si>
  <si>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</si>
  <si>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</si>
  <si>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</si>
  <si>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</si>
  <si>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</si>
  <si>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</si>
  <si>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</si>
  <si>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</si>
  <si>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</si>
  <si>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</si>
  <si>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</si>
  <si>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</si>
  <si>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</si>
  <si>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</si>
  <si>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</si>
  <si>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</si>
  <si>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</si>
  <si>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</si>
  <si>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</si>
  <si>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</si>
  <si>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</si>
  <si>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</si>
  <si>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</si>
  <si>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</si>
  <si>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</si>
  <si>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</si>
  <si>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</si>
  <si>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</si>
  <si>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</si>
  <si>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</si>
  <si>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</si>
  <si>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</si>
  <si>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</si>
  <si>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</si>
  <si>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</si>
  <si>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</si>
  <si>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</si>
  <si>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</si>
  <si>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</si>
  <si>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</si>
  <si>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</si>
  <si>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</si>
  <si>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</si>
  <si>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</si>
  <si>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</si>
  <si>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</si>
  <si>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</si>
  <si>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</si>
  <si>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</si>
  <si>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</si>
  <si>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</si>
  <si>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</si>
  <si>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</si>
  <si>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</si>
  <si>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</si>
  <si>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</si>
  <si>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</si>
  <si>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</si>
  <si>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</si>
  <si>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</si>
  <si>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</si>
  <si>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</si>
  <si>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</si>
  <si>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</si>
  <si>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</si>
  <si>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</si>
  <si>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</si>
  <si>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</si>
  <si>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</si>
  <si>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</si>
  <si>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</si>
  <si>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</si>
  <si>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</si>
  <si>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</si>
  <si>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</si>
  <si>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</si>
  <si>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</si>
  <si>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</si>
  <si>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</si>
  <si>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</si>
  <si>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</si>
  <si>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</si>
  <si>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</si>
  <si>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</si>
  <si>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</si>
  <si>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</si>
  <si>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</si>
  <si>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</si>
  <si>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</si>
  <si>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</si>
  <si>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</si>
  <si>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</si>
  <si>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</si>
  <si>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</si>
  <si>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</si>
  <si>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</si>
  <si>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</si>
  <si>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</si>
  <si>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</si>
  <si>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</si>
  <si>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</si>
  <si>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</si>
  <si>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</si>
  <si>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</si>
  <si>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</si>
  <si>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</si>
  <si>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</si>
  <si>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</si>
  <si>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</si>
  <si>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</si>
  <si>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</si>
  <si>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</si>
  <si>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</si>
  <si>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</si>
  <si>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</si>
  <si>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</si>
  <si>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</si>
  <si>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</si>
  <si>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</si>
  <si>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</si>
  <si>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</si>
  <si>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</si>
  <si>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</si>
  <si>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</si>
  <si>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</si>
  <si>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</si>
  <si>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</si>
  <si>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</si>
  <si>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</si>
  <si>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</si>
  <si>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</si>
  <si>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</si>
  <si>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</si>
  <si>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</si>
  <si>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</si>
  <si>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</si>
  <si>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</si>
  <si>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</si>
  <si>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</si>
  <si>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</si>
  <si>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</si>
  <si>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</si>
  <si>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</si>
  <si>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</si>
  <si>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</si>
  <si>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</si>
  <si>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</si>
  <si>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</si>
  <si>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</si>
  <si>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</si>
  <si>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</si>
  <si>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</si>
  <si>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</si>
  <si>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</si>
  <si>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</si>
  <si>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</si>
  <si>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</si>
  <si>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PCM-20251018-00001774</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</si>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</sst>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285.81808182870009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5.3227690972198616</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45948.766507523149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45948.766507523149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45948.766507523149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45948.766507523149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45948.766507523149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45948.766507523149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45948.766507523149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45948.766507523149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45948.766507523149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45948.766507523149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45948.766507523149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45948.766507523149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45948.766507523149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45948.766507523149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45948.766507523149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45948.766507523149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45948.766507523149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45948.766507523149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45948.766507523149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45948.766507523149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45948.766507523149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45948.766507523149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45948.766507523149</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45948.766507523149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45948.766507523149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45948.766507523149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45948.766507523149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45948.766507523149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45948.766507523149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45948.766507523149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45948.766507523149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45948.766507523149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45948.766507523149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45948.766507523149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45948.766507523149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45948.766507523149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45948.766507523149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45948.766507523149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45948.766507523149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45948.766507523149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45948.766507523149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45948.766507523149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45948.766507523149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45948.766507523149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45948.766507523149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45948.766507523149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45948.766507523149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45948.766507523149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45948.766507523149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45948.766507523149</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45948.766507523149</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45948.766507523149</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45948.766507523149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45948.766507523149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45948.766507523149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45948.766507523149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45948.766507523149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45948.766507523149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45948.766507523149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45948.766507523149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45948.766507523149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45948.766507523149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45948.766507523149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45948.766507523149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45948.766507523149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45948.766507523149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45948.766507523149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45948.766507523149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45948.766507523149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45948.766507523149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45948.766507523149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45948.766507523149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45948.766507523149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45948.766507523149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45948.766507523149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45948.766507523149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45948.766507523149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45948.766507523149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45948.766507523149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45948.766507523149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45948.766507523149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45948.766507523149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45948.766507523149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45948.766507523149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45948.766507523149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45948.766507523149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45948.766507523149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45948.766507523149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45948.766507523149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45948.766507523149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45948.766507523149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45948.766507523149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45948.766507523149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45948.766507523149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45948.766507523149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45948.766507523149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45948.766507523149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45948.766507523149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45948.766507523149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45948.766507523149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45948.766507523149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45948.766507523149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45948.766507523149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45948.766507523149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45948.766507523149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45948.766507523149</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45948.766507523149</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45948.766507523149</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142.03942442129483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123.76666979166475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4.2707322916612611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45948.766507754626</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45948.766507754626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45948.766507754626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45948.766507754626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45948.766507754626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45948.766507754626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45948.766507754626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45948.766507754626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45948.766507754626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45948.766507754626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45948.766507754626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45948.766507754626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45948.766507754626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45948.766507754626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45948.766507754626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45948.766507754626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45948.766507754626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45948.766507754626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45948.766507754626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45948.766507754626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45948.766507754626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45948.766507754626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45948.766507754626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45948.766507754626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45948.766507754626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45948.766507754626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45948.766507754626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45948.766507754626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45948.766507754626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45948.766507754626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45948.766507754626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45948.766507754626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45948.766507754626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45948.766507754626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45948.766507754626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45948.766507754626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45948.766507754626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45948.766507754626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45948.766507754626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45948.766507754626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45948.766507754626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45948.766507754626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45948.766507754626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45948.766507754626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45948.766507754626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45948.766507754626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45948.766507754626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45948.766507754626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45948.766507754626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45948.766507754626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45948.766507754626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45948.766507754626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45948.766507754626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45948.766507754626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45948.766507754626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45948.766507754626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45948.766507754626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45948.766507754626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45948.766507754626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45948.766507754626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45948.766507754626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45948.766507754626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45948.766507754626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45948.766507754626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45948.766507754626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45948.766507754626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45948.766507754626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45948.766507754626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45948.766507754626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45948.766507754626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45948.766507754626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45948.766507754626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45948.766507754626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45948.766507754626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45948.766507754626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45948.766507754626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45948.766507754626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45948.766507754626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45948.766507754626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45948.766507754626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45948.766507754626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45948.766507754626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45948.766507754626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45948.766507754626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45948.766507754626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45948.766507754626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45948.766507754626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45948.766507754626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45948.766507754626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45948.766507754626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45948.766507754626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45948.766507754626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45948.766507754626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45948.766507754626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45948.766507754626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45948.766507754626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45948.766507754626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45948.766507754626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45948.766507754626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45948.766507754626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45948.766507754626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45948.766507754626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45948.766507754626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45948.766507754626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45948.766507754626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45948.766507754626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45948.766507754626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45948.766507754626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45948.766507754626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45948.766507754626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45948.766507754626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45948.766507754626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45948.766507754626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45948.766507754626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45948.766507754626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45948.766507754626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45948.766507754626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45948.766507754626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45948.766507754626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45948.766507754626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45948.766507754626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45948.766507754626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45948.766507754626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45948.766507754626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45948.766507754626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45948.766507754626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45948.766507754626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45948.766507754626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45948.766507754626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45948.766507754626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45948.766507754626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45948.766507754626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45948.766507754626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45948.766507754626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45948.766507754626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45948.766507754626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45948.766507754626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45948.766507754626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45948.766507754626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45948.766507754626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45948.766507754626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45948.766507754626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45948.766507754626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45948.766507754626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45948.766507754626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45948.766507754626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45948.766507754626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45948.766507754626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45948.766507754626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45948.766507754626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45948.766507754626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45948.766507754626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45948.766507754626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45948.766507754626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45948.766507754626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45948.766507754626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45948.766507754626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45948.766507754626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45948.766507754626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45948.766507754626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45948.766507754626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45948.766507754626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45948.766507754626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45948.766507754626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45948.766507754626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45948.766507754626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45948.766507754626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45948.766507754626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45948.766507754626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45948.766507754626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45948.766507754626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45948.766507754626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45948.766507754626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45948.766507754626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45948.766507754626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45948.766507754626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45948.766507754626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45948.766507754626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45948.766507754626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45948.766507754626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45948.766507754626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45948.766507754626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45948.766507754626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45948.766507754626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45948.766507754626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45948.766507754626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45948.766507754626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45948.766507754626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45948.766507754626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45948.766507754626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45948.766507754626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45948.766507754626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45948.766507754626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45948.766507754626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45948.766507754626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45948.766507754626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45948.766507754626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45948.766507754626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45948.766507754626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45948.766507754626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45948.766507754626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45948.766507754626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45948.766507754626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45948.766507754626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45948.766507754626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45948.766507754626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45948.766507754626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45948.766507754626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45948.766507754626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45948.766507754626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45948.766507754626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45948.766507754626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45948.766507754626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45948.766507754626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45948.766507754626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45948.766507754626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45948.766507754626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45948.766507754626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45948.766507754626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45948.766507754626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45948.766507754626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45948.766507754626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45948.766507754626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45948.766507754626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45948.766507754626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45948.766507754626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45948.766507754626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45948.766507754626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45948.766507754626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45948.766507754626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45948.766507754626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45948.766507754626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45948.766507754626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45948.766507754626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45948.766507754626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45948.766507754626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45948.766507754626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45948.766507754626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45948.766507754626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45948.766507754626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45948.766507754626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45948.766507754626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45948.766507754626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45948.766507754626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45948.766507754626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45948.766507754626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45948.766507754626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45948.766507754626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45948.766507754626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45948.766507754626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45948.766507754626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45948.766507754626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45948.766507754626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45948.766507754626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45948.766507754626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45948.766507754626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45948.766507754626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45948.766507754626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45948.766507754626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45948.766507754626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45948.766507754626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45948.766507754626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45948.766507754626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45948.766507754626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45948.766507754626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45948.766507754626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45948.766507754626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45948.766507754626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45948.766507754626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45948.766507754626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45948.766507754626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45948.766507754626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45948.766507754626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45948.766507754626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45948.766507754626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45948.766507754626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45948.766507754626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45948.766507754626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45948.766507754626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45948.766507754626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45948.766507754626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45948.766507754626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45948.766507754626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45948.766507754626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45948.766507754626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45948.766507754626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45948.766507754626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45948.766507754626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45948.766507754626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45948.766507754626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45948.766507754626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45948.766507754626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45948.766507754626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45948.766507754626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45948.766507754626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45948.766507754626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45948.766507754626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45948.766507754626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45948.766507754626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45948.766507754626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45948.766507754626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45948.766507754626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45948.766507754626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45948.766507754626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45948.766507754626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45948.766507754626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45948.766507754626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45948.766507754626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45948.766507754626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45948.766507754626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45948.766507754626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45948.766507754626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45948.766507754626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45948.766507754626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45948.766507754626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45948.766507754626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45948.766507754626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45948.766507754626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45948.766507754626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45948.766507754626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45948.766507754626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45948.766507754626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45948.766507754626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45948.766507754626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45948.766507754626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45948.766507754626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45948.766507754626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45948.766507754626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45948.766507754626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45948.766507754626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45948.766507754626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45948.766507754626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45948.766507754626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45948.766507754626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45948.766507754626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45948.766507754626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45948.766507754626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45948.766507754626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45948.766507754626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45948.766507754626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45948.766507754626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45948.766507754626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45948.766507754626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45948.766507754626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45948.766507754626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45948.766507754626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45948.766507754626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45948.766507754626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45948.766507754626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45948.766507754626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45948.766507754626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45948.766507754626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45948.766507754626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45948.766507754626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45948.766507754626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45948.766507754626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45948.766507754626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45948.766507754626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45948.766507754626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45948.766507754626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45948.766507754626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45948.766507754626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45948.766507754626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45948.766507754626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45948.766507754626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45948.766507754626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45948.766507754626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45948.766507754626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45948.766507754626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45948.766507754626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45948.766507754626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45948.766507754626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45948.766507754626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45948.766507754626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45948.766507754626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45948.766507754626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45948.766507754626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45948.766507754626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45948.766507754626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45948.766507754626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45948.766507754626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45948.766507754626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45948.766507754626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45948.766507754626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45948.766507754626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45948.766507754626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45948.766507754626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45948.766507754626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45948.766507754626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45948.766507754626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45948.766507754626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45948.766507754626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45948.766507754626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45948.766507754626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45948.766507754626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45948.766507754626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45948.766507754626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45948.766507754626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45948.766507754626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45948.766507754626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45948.766507754626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45948.766507754626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45948.766507754626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45948.766507754626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45948.766507754626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45948.766507754626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45948.766507754626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45948.766507754626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45948.766507754626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45948.766507754626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45948.766507754626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45948.766507754626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45948.766507754626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45948.766507754626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45948.766507754626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45948.766507754626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45948.766507754626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45948.766507754626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45948.766507754626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45948.766507754626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45948.766507754626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45948.766507754626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45948.766507754626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45948.766507754626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45948.766507754626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45948.766507754626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45948.766507754626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45948.766507754626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45948.766507754626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45948.766507754626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45948.766507754626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45948.766507754626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45948.766507754626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45948.766507754626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45948.766507754626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45948.766507754626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45948.766507754626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45948.766507754626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45948.766507754626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45948.766507754626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45948.766507754626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45948.766507754626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45948.766507754626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45948.766507754626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45948.766507754626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45948.766507754626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45948.766507754626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45948.766507754626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45948.766507754626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45948.766507754626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45948.766507754626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45948.766507754626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45948.766507754626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45948.766507754626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45948.766507754626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45948.766507754626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45948.766507754626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45948.766507754626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45948.766507754626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45948.766507754626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45948.766507754626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45948.766507754626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45948.766507754626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45948.766507754626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45948.766507754626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45948.766507754626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45948.766507754626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45948.766507754626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45948.766507754626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45948.766507754626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45948.766507754626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45948.766507754626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45948.766507754626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45948.766507754626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45948.766507754626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45948.766507754626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45948.766507754626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45948.766507754626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45948.766507754626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45948.766507754626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45948.766507754626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45948.766507754626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45948.766507754626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45948.766507754626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45948.766507754626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45948.766507754626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45948.766507754626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45948.766507754626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45948.766507754626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45948.766507754626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45948.766507754626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45948.766507754626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45948.766507754626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45948.766507754626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45948.766507754626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45948.766507754626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45948.766507754626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45948.766507754626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45948.766507754626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45948.766507754626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45948.766507754626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45948.766507754626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45948.766507754626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45948.766507754626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45948.766507754626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45948.766507754626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45948.766507754626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45948.766507754626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45948.766507754626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45948.766507754626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45948.766507754626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45948.766507754626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45948.766507754626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45948.766507754626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45948.766507754626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45948.766507754626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45948.766507754626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45948.766507754626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45948.766507754626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45948.766507754626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45948.766507754626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45948.766507754626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45948.766507754626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45948.766507754626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45948.766507754626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45948.766507754626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45948.766507754626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45948.766507754626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45948.766507754626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45948.766507754626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45948.766507754626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45948.766507754626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45948.766507754626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45948.766507754626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45948.766507754626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45948.766507754626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45948.766507754626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45948.766507754626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45948.766507754626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45948.766507754626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45948.766507754626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45948.766507754626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45948.766507754626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45948.766507754626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45948.766507754626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45948.766507754626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45948.766507754626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45948.766507754626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45948.766507754626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45948.766507754626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45948.766507754626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45948.766507754626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45948.766507754626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45948.766507754626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45948.766507754626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45948.766507754626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45948.766507754626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45948.766507754626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45948.766507754626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45948.766507754626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45948.766507754626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45948.766507754626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45948.766507754626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45948.766507754626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45948.766507754626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45948.766507754626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45948.766507754626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45948.766507754626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45948.766507754626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45948.766507754626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45948.766507754626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45948.766507754626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45948.766507754626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45948.766507754626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45948.766507754626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45948.766507754626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45948.766507754626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45948.766507754626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45948.766507754626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45948.766507754626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45948.766507754626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45948.766507754626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45948.766507754626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45948.766507754626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45948.766507754626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45948.766507754626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45948.766507754626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45948.766507754626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45948.766507754626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45948.766507754626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45948.766507754626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45948.766507754626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45948.766507754626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45948.766507754626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45948.766507754626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45948.766507754626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45948.766507754626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45948.766507754626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45948.766507754626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45948.766507754626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45948.766507754626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45948.766507754626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45948.766507754626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45948.766507754626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45948.766507754626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45948.766507754626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45948.766507754626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45948.766507754626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45948.766507754626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45948.766507754626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45948.766507754626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45948.766507754626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45948.766507754626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45948.766507754626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45948.766507754626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45948.766507754626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45948.766507754626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45948.766507754626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45948.766507754626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45948.766507754626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45948.766507754626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45948.766507754626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45948.766507754626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45948.766507754626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45948.766507754626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45948.766507754626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45948.766507754626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45948.766507754626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45948.766507754626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45948.766507754626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45948.766507754626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45948.766507754626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45948.766507754626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45948.766507754626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45948.766507754626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45948.766507754626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45948.766507754626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45948.766507754626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45948.766507754626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45948.766507754626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45948.766507754626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45948.766507754626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45948.766507754626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45948.766507754626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45948.766507754626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45948.766507754626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45948.766507754626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45948.766507754626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45948.766507754626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45948.766507754626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45948.766507754626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45948.766507754626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45948.766507754626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45948.766507754626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45948.766507754626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45948.766507754626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45948.766507754626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45948.766507754626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45948.766507754626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45948.766507754626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45948.766507754626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45948.766507754626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45948.766507754626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45948.766507754626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45948.766507754626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45948.766507754626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45948.766507754626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45948.766507754626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45948.766507754626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45948.766507754626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45948.766507754626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45948.766507754626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45948.766507754626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45948.766507754626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45948.766507754626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45948.766507754626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45948.766507754626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45948.766507754626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45948.766507754626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45948.766507754626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45948.766507754626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45948.766507754626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45948.766507754626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45948.766507754626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45948.766507754626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45948.766507754626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45948.766507754626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45948.766507754626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45948.766507754626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45948.766507754626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45948.766507754626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45948.766507754626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45948.766507754626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45948.766507754626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45948.766507754626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45948.766507754626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45948.766507754626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45948.766507754626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45948.766507754626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45948.766507754626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45948.766507754626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45948.766507754626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45948.766507754626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45948.766507754626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45948.766507754626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45948.766507754626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45948.766507754626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45948.766507754626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45948.766507754626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45948.766507754626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45948.766507754626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45948.766507754626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45948.766507754626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45948.766507754626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45948.766507754626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45948.766507754626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45948.766507754626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45948.766507754626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45948.766507754626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45948.766507754626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45948.766507754626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45948.766507754626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45948.766507754626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45948.766507754626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45948.766507754626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45948.766507754626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45948.766507754626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45948.766507754626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45948.766507754626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45948.766507754626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45948.766507754626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45948.766507754626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45948.766507754626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45948.766507754626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45948.766507754626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45948.766507754626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45948.766507754626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45948.766507754626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45948.766507754626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45948.766507754626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45948.766507754626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45948.766507754626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45948.766507754626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45948.766507754626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45948.766507754626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45948.766507754626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45948.766507754626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45948.766507754626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45948.766507754626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45948.766507754626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45948.766507754626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45948.766507754626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45948.766507754626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45948.766507754626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45948.766507754626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45948.766507754626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45948.766507754626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45948.766507754626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45948.766507754626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45948.766507754626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45948.766507754626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45948.766507754626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45948.766507754626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45948.766507754626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45948.766507754626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45948.766507754626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45948.766507754626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45948.766507754626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45948.766507754626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45948.766507754626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45948.766507754626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45948.766507754626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45948.766507754626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45948.766507754626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45948.766507754626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45948.766507754626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45948.766507754626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45948.766507754626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45948.766507754626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45948.766507754626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45948.766507754626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45948.766507754626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45948.766507754626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45948.766507754626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45948.766507754626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45948.766507754626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45948.766507754626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45948.766507754626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45948.766507754626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45948.766507754626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45948.766507754626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45948.766507754626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45948.766507754626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45948.766507754626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45948.766507754626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45948.766507754626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45948.766507754626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45948.766507754626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45948.766507754626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45948.766507754626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45948.766507754626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45948.766507754626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45948.766507754626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45948.766507754626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45948.766507754626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45948.766507754626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45948.766507754626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45948.766507754626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45948.766507754626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45948.766507754626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45948.766507754626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45948.766507754626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45948.766507754626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45948.766507754626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45948.766507754626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45948.766507754626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45948.766507754626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45948.766507754626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45948.766507754626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45948.766507754626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45948.766507754626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45948.766507754626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45948.766507754626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45948.766507754626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45948.766507754626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45948.766507754626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45948.766507754626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45948.766507754626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45948.766507754626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45948.766507754626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45948.766507754626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45948.766507754626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45948.766507754626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45948.766507754626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45948.766507754626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45948.766507754626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45948.766507754626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45948.766507754626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45948.766507754626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45948.766507754626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45948.766507754626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45948.766507754626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45948.766507754626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45948.766507754626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45948.766507754626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45948.766507754626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45948.766507754626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45948.766507754626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45948.766507754626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45948.766507754626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45948.766507754626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45948.766507754626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45948.766507754626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45948.766507754626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45948.766507754626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45948.766507754626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45948.766507754626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45948.766507754626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45948.766507754626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45948.766507754626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45948.766507754626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45948.766507754626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45948.766507754626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45948.766507754626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45948.766507754626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45948.766507754626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45948.766507754626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45948.766507754626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45948.766507754626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45948.766507754626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45948.766507754626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45948.766507754626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45948.766507754626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45948.766507754626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45948.766507754626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45948.766507754626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45948.766507754626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45948.766507754626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45948.766507754626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45948.766507754626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45948.766507754626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45948.766507754626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45948.766507754626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45948.766507754626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45948.766507754626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45948.766507754626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45948.766507754626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45948.766507754626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45948.766507754626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45948.766507754626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45948.766507754626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45948.766507754626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45948.766507754626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45948.766507754626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45948.766507754626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45948.766507754626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45948.766507754626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45948.766507754626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45948.766507754626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45948.766507754626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45948.766507754626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45948.766507754626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45948.766507754626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45948.766507754626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45948.766507754626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45948.766507754626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45948.766507754626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45948.766507754626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45948.766507754626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45948.766507754626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45948.766507754626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45948.766507754626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45948.766507754626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45948.766507754626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45948.766507754626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45948.766507754626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45948.766507754626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45948.766507754626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45948.766507754626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45948.766507754626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45948.766507754626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45948.766507754626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45948.766507754626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45948.766507754626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45948.766507754626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45948.766507754626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45948.766507754626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45948.766507754626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45948.766507754626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45948.766507754626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45948.766507754626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45948.766507754626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45948.766507754626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45948.766507754626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45948.766507754626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45948.766507754626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45948.766507754626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45948.766507754626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45948.766507754626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45948.766507754626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45948.766507754626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45948.766507754626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45948.766507754626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45948.766507754626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45948.766507754626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45948.766507754626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45948.766507754626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45948.766507754626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45948.766507754626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45948.766507754626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45948.766507754626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45948.766507754626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45948.766507754626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45948.766507754626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45948.766507754626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45948.766507754626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45948.766507754626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45948.766507754626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45948.766507754626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45948.766507754626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45948.766507754626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45948.766507754626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45948.766507754626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45948.766507754626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45948.766507754626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45948.766507754626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45948.766507754626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45948.766507754626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45948.766507754626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45948.766507754626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45948.766507754626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45948.766507754626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45948.766507754626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45948.766507754626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45948.766507754626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45948.766507754626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45948.766507754626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45948.766507754626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45948.766507754626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45948.766507754626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45948.766507754626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45948.766507754626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45948.766507754626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45948.766507754626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45948.766507754626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45948.766507754626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45948.766507754626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45948.766507754626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45948.766507754626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45948.766507754626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45948.766507754626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45948.766507754626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45948.766507754626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45948.766507754626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45948.766507754626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45948.766507754626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45948.766507754626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45948.766507754626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45948.766507754626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45948.766507754626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45948.766507754626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45948.766507754626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45948.766507754626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45948.766507754626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45948.766507754626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45948.766507754626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45948.766507754626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45948.766507754626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45948.766507754626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45948.766507754626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45948.766507754626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45948.766507754626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45948.766507754626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45948.766507754626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45948.766507754626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45948.766507754626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45948.766507754626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45948.766507754626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45948.766507754626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45948.766507754626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45948.766507754626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45948.766507754626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45948.766507754626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45948.766507754626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45948.766507754626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45948.766507754626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45948.766507754626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45948.766507754626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45948.766507754626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45948.766507754626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45948.766507754626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45948.766507754626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45948.766507754626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45948.766507754626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45948.766507754626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45948.766507754626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45948.766507754626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45948.766507754626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45948.766507754626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45948.766507754626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45948.766507754626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45948.766507754626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45948.766507754626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45948.766507754626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45948.766507754626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45948.766507754626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45948.766507754626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45948.766507754626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45948.766507754626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45948.766507754626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45948.766507754626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45948.766507754626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45948.766507754626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45948.766507754626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45948.766507754626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45948.766507754626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45948.766507754626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45948.766507754626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45948.766507754626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45948.766507754626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45948.766507754626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45948.766507754626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45948.766507754626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45948.766507754626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45948.766507754626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45948.766507754626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45948.766507754626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45948.766507754626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45948.766507754626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45948.766507754626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45948.766507754626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45948.766507754626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45948.766507754626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45948.766507754626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45948.766507754626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45948.766507754626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45948.766507754626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45948.766507754626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45948.766507754626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45948.766507754626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45948.766507754626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45948.766507754626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45948.766507754626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45948.766507754626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45948.766507754626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45948.766507754626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45948.766507754626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45948.766507754626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45948.766507754626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45948.766507754626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45948.766507754626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45948.766507754626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45948.766507754626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45948.766507754626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45948.766507754626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45948.766507754626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45948.766507754626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45948.766507754626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45948.766507754626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45948.766507754626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45948.766507754626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45948.766507754626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45948.766507754626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45948.766507754626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45948.766507754626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45948.766507754626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45948.766507754626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45948.766507754626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45948.766507754626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45948.766507754626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45948.766507754626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45948.766507754626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45948.766507754626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45948.766507754626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45948.766507754626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45948.766507754626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45948.766507754626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45948.766507754626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45948.766507754626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45948.766507754626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45948.766507754626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45948.766507754626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45948.766507754626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45948.766507754626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45948.766507754626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45948.766507754626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45948.766507754626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45948.766507754626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45948.766507754626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45948.766507754626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45948.766507754626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45948.766507754626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45948.766507754626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45948.766507754626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45948.766507754626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45948.766507754626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45948.766507754626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45948.766507754626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45948.766507754626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45948.766507754626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45948.766507754626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45948.766507754626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45948.766507754626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45948.766507754626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45948.766507754626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45948.766507754626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45948.766507754626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45948.766507754626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45948.766507754626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45948.766507754626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45948.766507754626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45948.766507754626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45948.766507754626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45948.766507754626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45948.766507754626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45948.766507754626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45948.766507754626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45948.766507754626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45948.766507754626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45948.766507754626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45948.766507754626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45948.766507754626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45948.766507754626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45948.766507754626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45948.766507754626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45948.766507754626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45948.766507754626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45948.766507754626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45948.766507754626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45948.766507754626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45948.766507754626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45948.766507754626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45948.766507754626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45948.766507754626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45948.766507754626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45948.766507754626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45948.766507754626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45948.766507754626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45948.766507754626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45948.766507754626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45948.766507754626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45948.766507754626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45948.766507754626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45948.766507754626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45948.766507754626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45948.766507754626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45948.766507754626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45948.766507754626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45948.766507754626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45948.766507754626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45948.766507754626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45948.766507754626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45948.766507754626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45948.766507754626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45948.766507754626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45948.766507754626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45948.766507754626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45948.766507754626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45948.766507754626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45948.766507754626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45948.766507754626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45948.766507754626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45948.766507754626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45948.766507754626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45948.766507754626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45948.766507754626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45948.766507754626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45948.766507754626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45948.766507754626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45948.766507754626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45948.766507754626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45948.766507754626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45948.766507754626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45948.766507754626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45948.766507754626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45948.766507754626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45948.766507754626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45948.766507754626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45948.766507754626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45948.766507754626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45948.766507754626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45948.766507754626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45948.766507754626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45948.766507754626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45948.766507754626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45948.766507754626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45948.766507754626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45948.766507754626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45948.766507754626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45948.766507754626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45948.766507754626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45948.766507754626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45948.766507754626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45948.766507754626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45948.766507754626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45948.766507754626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45948.766507754626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45948.766507754626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45948.766507754626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45948.766507754626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45948.766507754626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45948.766507754626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45948.766507754626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245.28578993055271</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1.2714151620311895</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25878</v>
      </c>
      <c r="E4" s="100" t="s">
        <v>38964</v>
      </c>
      <c r="F4" s="125"/>
      <c r="G4" s="126">
        <f ca="1">IFERROR(NOW()-F4,"")</f>
        <v>45948.766507754626</v>
      </c>
      <c r="H4" s="125">
        <v>45948.739849537036</v>
      </c>
      <c r="I4" s="121" t="str">
        <f>IFERROR(VLOOKUP(D4,DB!A:F,6,0),"")</f>
        <v>SCECO</v>
      </c>
      <c r="J4" s="121" t="str">
        <f>IFERROR(VLOOKUP(D4,DB!A:G,7,0),"")</f>
        <v>Dead+Dead</v>
      </c>
      <c r="K4" s="127" t="s">
        <v>39061</v>
      </c>
      <c r="L4" s="123" t="str">
        <f>IFERROR(VLOOKUP(D4,DB!A:I,9,0),"")</f>
        <v>Latis</v>
      </c>
    </row>
    <row r="5" spans="1:16" ht="15" customHeight="1">
      <c r="A5" s="121"/>
      <c r="B5" s="121" t="str">
        <f>IFERROR(VLOOKUP(D5,DB!A:K,11,0),"")</f>
        <v/>
      </c>
      <c r="C5" s="122"/>
      <c r="D5" s="123"/>
      <c r="E5" s="100"/>
      <c r="F5" s="125"/>
      <c r="G5" s="126">
        <f ca="1">IFERROR(NOW()-F5,"")</f>
        <v>45948.766507754626</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45948.766507754626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45948.766507754626</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45948.766507754626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45948.766507754626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45948.766507754626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45948.766507754626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45948.766507754626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45948.766507754626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45948.766507754626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45948.766507754626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45948.766507754626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45948.766507754626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45948.766507754626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45948.766507754626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45948.766507754626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45948.766507754626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45948.766507754626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45948.766507754626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45948.766507754626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45948.766507754626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45948.766507754626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45948.766507754626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45948.766507754626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45948.766507754626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45948.766507754626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45948.766507754626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45948.766507754626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45948.766507754626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45948.766507754626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45948.766507754626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45948.766507754626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45948.766507754626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45948.766507754626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45948.766507754626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45948.766507754626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45948.766507754626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45948.766507754626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45948.766507754626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45948.766507754626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45948.766507754626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45948.766507754626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45948.766507754626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45948.766507754626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45948.766507754626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45948.766507754626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45948.766507754626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45948.766507754626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45948.766507754626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45948.766507754626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45948.766507754626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45948.766507754626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45948.766507754626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45948.766507754626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45948.766507754626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45948.766507754626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45948.766507754626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45948.766507754626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45948.766507754626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45948.766507754626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45948.766507754626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45948.766507754626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45948.766507754626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45948.766507754626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45948.766507754626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45948.766507754626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45948.766507754626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45948.766507754626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45948.766507754626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45948.766507754626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45948.766507754626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45948.766507754626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45948.766507754626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45948.766507754626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45948.766507754626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45948.766507754626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45948.766507754626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45948.766507754626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45948.766507754626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45948.766507754626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45948.766507754626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45948.766507754626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45948.766507754626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45948.766507754626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45948.766507754626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45948.766507754626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45948.766507754626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45948.766507754626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45948.766507754626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45948.766507754626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45948.766507754626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45948.766507754626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45948.766507754626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45948.766507754626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45948.766507754626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45948.766507754626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45948.766507754626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45948.766507754626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45948.766507754626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45948.766507754626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45948.766507754626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45948.766507754626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45948.766507754626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45948.766507754626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45948.766507754626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45948.766507754626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45948.766507754626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45948.766507754626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45948.766507754626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45948.766507754626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45948.766507754626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45948.766507754626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45948.766507754626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45948.766507754626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45948.766507754626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45948.766507754626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45948.766507754626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45948.766507754626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45948.766507754626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45948.766507754626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45948.766507754626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45948.766507754626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45948.766507754626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45948.766507754626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45948.766507754626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45948.766507754626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45948.766507754626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45948.766507754626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45948.766507754626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45948.766507754626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45948.766507754626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45948.766507754626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45948.766507754626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45948.766507754626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45948.766507754626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45948.766507754626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45948.766507754626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45948.766507754626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45948.766507754626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45948.766507754626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45948.766507754626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45948.766507754626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45948.766507754626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45948.766507754626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45948.766507754626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45948.766507754626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45948.766507754626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45948.766507754626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45948.766507754626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45948.766507754626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45948.766507754626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45948.766507754626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45948.766507754626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45948.766507754626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45948.766507754626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45948.766507754626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45948.766507754626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45948.766507754626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45948.766507754626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45948.766507754626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45948.766507754626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45948.766507754626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45948.766507754626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45948.766507754626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45948.766507754626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45948.766507754626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45948.766507754626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45948.766507754626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45948.766507754626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45948.766507754626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45948.766507754626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45948.766507754626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45948.766507754626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45948.766507754626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45948.766507754626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45948.766507754626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45948.766507754626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45948.766507754626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45948.766507754626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45948.766507754626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45948.766507754626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45948.766507754626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45948.766507754626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45948.766507754626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45948.766507754626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45948.766507754626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45948.766507754626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45948.766507754626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45948.766507754626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45948.766507754626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45948.766507754626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45948.766507754626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45948.766507754626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45948.766507754626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45948.766507754626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45948.766507754626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45948.766507754626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45948.766507754626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45948.766507754626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45948.766507754626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45948.766507754626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45948.766507754626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45948.766507754626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45948.766507754626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45948.766507754626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45948.766507754626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45948.766507754626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45948.766507754626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45948.766507754626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45948.766507754626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45948.766507754626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45948.766507754626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45948.766507754626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45948.766507754626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45948.766507754626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45948.766507754626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45948.766507754626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45948.766507754626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45948.766507754626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45948.766507754626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45948.766507754626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45948.766507754626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45948.766507754626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45948.766507754626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45948.766507754626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45948.766507754626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45948.766507754626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45948.766507754626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45948.766507754626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45948.766507754626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45948.766507754626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45948.766507754626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45948.766507754626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45948.766507754626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45948.766507754626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45948.766507754626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45948.766507754626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45948.766507754626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45948.766507754626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45948.766507754626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45948.766507754626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45948.766507754626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45948.766507754626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45948.766507754626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45948.766507754626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45948.766507754626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45948.766507754626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45948.766507754626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45948.766507754626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45948.766507754626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45948.766507754626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45948.766507754626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45948.766507754626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45948.766507754626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45948.766507754626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45948.766507754626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45948.766507754626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45948.766507754626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45948.766507754626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45948.766507754626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45948.766507754626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45948.766507754626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45948.766507754626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45948.766507754626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45948.766507754626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45948.766507754626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45948.766507754626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45948.766507754626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45948.766507754626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45948.766507754626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45948.766507754626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45948.766507754626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45948.766507754626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45948.766507754626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45948.766507754626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45948.766507754626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45948.766507754626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45948.766507754626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45948.766507754626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45948.766507754626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45948.766507754626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45948.766507754626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45948.766507754626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45948.766507754626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45948.766507754626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45948.766507754626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45948.766507754626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45948.766507754626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45948.766507754626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45948.766507754626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45948.766507754626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45948.766507754626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45948.766507754626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45948.766507754626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45948.766507754626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45948.766507754626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45948.766507754626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45948.766507754626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45948.766507754626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45948.766507754626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45948.766507754626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45948.766507754626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45948.766507754626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45948.766507754626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45948.766507754626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45948.766507754626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45948.766507754626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45948.766507754626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45948.766507754626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45948.766507754626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45948.766507754626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45948.766507754626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45948.766507754626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45948.766507754626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45948.766507754626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45948.766507754626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45948.766507754626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45948.766507754626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45948.766507754626</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45948.766507754626</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56.934447337960592</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22.577630208332266</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3.9949334490738693</v>
      </c>
      <c r="H4" s="38">
        <v>45944.676192129627</v>
      </c>
      <c r="I4" s="37" t="str">
        <f>IFERROR(VLOOKUP(D4,DB!A:F,6,0),"")</f>
        <v>SCECO</v>
      </c>
      <c r="J4" s="37" t="str">
        <f>IFERROR(VLOOKUP(D4,DB!A:G,7,0),"")</f>
        <v>Dead</v>
      </c>
      <c r="K4" s="37" t="s">
        <v>39067</v>
      </c>
      <c r="L4" s="37" t="str">
        <f>IFERROR(VLOOKUP(D4,DB!A:I,9,0),"")</f>
        <v>Latis</v>
      </c>
    </row>
    <row r="5" spans="1:13" ht="30.75">
      <c r="A5" s="164" t="s">
        <v>39068</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39069</v>
      </c>
      <c r="L5" s="164" t="str">
        <f>IFERROR(VLOOKUP(D5,DB!A:I,9,0),"")</f>
        <v>Latis</v>
      </c>
    </row>
    <row r="6" spans="1:13" ht="15">
      <c r="A6" s="164" t="s">
        <v>39070</v>
      </c>
      <c r="B6" s="164" t="str">
        <f>IFERROR(VLOOKUP(D6,DB!A:K,11,0),"")</f>
        <v>R5</v>
      </c>
      <c r="C6" s="164"/>
      <c r="D6" s="164" t="s">
        <v>33909</v>
      </c>
      <c r="E6" s="164" t="s">
        <v>39045</v>
      </c>
      <c r="F6" s="165">
        <v>45948.75513888889</v>
      </c>
      <c r="G6" s="166">
        <f ca="1">IFERROR(NOW()-F6,"")</f>
        <v>1.1368634259270038E-2</v>
      </c>
      <c r="H6" s="165">
        <v>45948.70652777778</v>
      </c>
      <c r="I6" s="164" t="str">
        <f>IFERROR(VLOOKUP(D6,DB!A:F,6,0),"")</f>
        <v>Generator-SG</v>
      </c>
      <c r="J6" s="164" t="str">
        <f>IFERROR(VLOOKUP(D6,DB!A:G,7,0),"")</f>
        <v>Vandalized</v>
      </c>
      <c r="K6" s="164" t="s">
        <v>39071</v>
      </c>
      <c r="L6" s="164" t="str">
        <f>IFERROR(VLOOKUP(D6,DB!A:I,9,0),"")</f>
        <v>Latis</v>
      </c>
    </row>
    <row r="7" spans="1:13" ht="15">
      <c r="A7" s="164"/>
      <c r="B7" s="164" t="str">
        <f>IFERROR(VLOOKUP(D7,DB!A:K,11,0),"")</f>
        <v/>
      </c>
      <c r="C7" s="164"/>
      <c r="D7" s="164"/>
      <c r="E7" s="164"/>
      <c r="F7" s="165"/>
      <c r="G7" s="166">
        <f ca="1">IFERROR(NOW()-F7,"")</f>
        <v>45948.766507523149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45948.766507523149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45948.766507523149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45948.766507523149</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45948.766507523149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45948.766507523149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45948.766507523149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45948.766507523149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45948.766507523149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45948.766507523149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45948.766507523149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45948.766507523149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45948.766507523149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45948.766507523149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45948.766507523149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45948.766507523149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45948.766507523149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45948.766507523149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45948.766507523149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45948.766507523149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45948.766507523149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45948.766507523149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45948.766507523149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45948.766507523149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45948.766507523149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45948.766507523149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45948.766507523149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45948.766507523149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45948.766507523149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45948.766507523149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45948.766507523149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45948.766507523149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45948.766507523149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45948.766507523149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45948.766507523149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45948.766507523149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45948.766507523149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45948.766507523149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45948.766507523149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45948.766507523149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45948.766507523149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45948.766507523149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45948.766507523149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45948.766507523149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45948.766507523149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45948.766507523149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45948.766507523149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45948.766507523149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45948.766507523149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45948.766507523149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45948.766507523149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45948.766507523149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45948.766507523149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45948.766507523149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45948.766507523149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45948.766507523149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45948.766507523149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45948.766507523149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45948.766507523149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45948.766507523149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45948.766507523149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45948.766507523149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45948.766507523149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45948.766507523149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45948.766507523149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45948.766507523149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45948.766507523149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45948.766507523149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45948.766507523149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45948.766507523149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45948.766507523149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45948.766507523149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45948.766507523149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45948.766507523149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45948.766507523149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45948.766507523149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45948.766507523149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45948.766507523149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45948.766507523149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45948.766507523149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45948.766507523149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45948.766507523149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45948.766507523149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45948.766507523149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45948.766507523149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45948.766507523149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45948.766507523149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45948.766507523149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45948.766507523149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45948.766507523149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45948.766507523149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45948.766507523149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45948.766507523149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45948.766507523149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45948.766507523149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45948.766507523149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45948.766507523149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45948.766507523149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45948.766507523149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45948.766507523149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45948.766507523149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45948.766507523149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45948.766507523149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45948.766507523149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45948.766507523149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45948.766507523149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45948.766507523149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45948.766507523149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45948.766507523149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45948.766507523149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45948.766507523149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45948.766507523149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45948.766507523149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45948.766507523149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45948.766507523149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45948.766507523149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45948.766507523149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45948.766507523149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45948.766507523149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45948.766507523149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45948.766507523149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45948.766507523149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45948.766507523149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45948.766507523149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45948.766507523149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45948.766507523149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45948.766507523149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45948.766507523149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45948.766507523149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45948.766507523149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45948.766507523149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45948.766507523149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45948.766507523149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45948.766507523149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45948.766507523149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45948.766507523149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45948.766507523149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45948.766507523149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45948.766507523149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45948.766507523149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45948.766507523149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45948.766507523149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45948.766507523149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45948.766507523149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45948.766507523149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45948.766507523149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45948.766507523149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45948.766507523149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45948.766507523149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45948.766507523149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45948.766507523149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45948.766507523149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45948.766507523149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45948.766507523149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45948.766507523149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45948.766507523149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45948.766507523149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45948.766507523149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45948.766507523149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45948.766507523149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45948.766507523149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45948.766507523149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45948.766507523149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45948.766507523149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45948.766507523149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45948.766507523149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45948.766507523149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45948.766507523149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45948.766507523149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45948.766507523149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45948.766507523149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45948.766507523149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45948.766507523149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45948.766507523149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45948.766507523149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45948.766507523149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45948.766507523149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45948.766507523149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45948.766507523149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45948.766507523149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45948.766507523149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45948.766507523149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45948.766507523149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45948.766507523149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45948.766507523149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45948.766507523149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45948.766507523149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45948.766507523149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45948.766507523149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45948.766507523149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45948.766507523149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45948.766507523149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45948.766507523149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45948.766507523149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45948.766507523149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45948.766507523149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45948.766507523149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45948.766507523149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45948.766507523149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45948.766507523149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45948.766507523149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45948.766507523149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45948.766507523149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45948.766507523149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45948.766507523149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45948.766507523149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45948.766507523149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45948.766507523149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45948.766507523149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45948.766507523149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45948.766507523149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45948.766507523149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45948.766507523149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45948.766507523149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45948.766507523149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45948.766507523149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45948.766507523149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45948.766507523149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45948.766507523149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45948.766507523149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45948.766507523149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45948.766507523149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45948.766507523149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45948.766507523149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45948.766507523149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45948.766507523149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45948.766507523149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45948.766507523149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45948.766507523149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45948.766507523149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45948.766507523149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45948.766507523149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45948.766507523149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45948.766507523149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45948.766507523149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45948.766507523149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45948.766507523149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45948.766507523149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45948.766507523149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45948.766507523149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45948.766507523149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45948.766507523149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45948.766507523149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45948.766507523149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45948.766507523149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45948.766507523149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45948.766507523149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45948.766507523149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45948.766507523149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45948.766507523149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45948.766507523149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45948.766507523149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45948.766507523149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45948.766507523149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45948.766507523149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45948.766507523149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45948.766507523149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45948.766507523149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45948.766507523149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45948.766507523149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45948.766507523149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45948.766507523149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45948.766507523149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45948.766507523149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45948.766507523149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45948.766507523149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45948.766507523149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45948.766507523149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45948.766507523149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45948.766507523149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45948.766507523149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45948.766507523149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45948.766507523149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45948.766507523149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45948.766507523149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45948.766507523149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45948.766507523149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45948.766507523149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45948.766507523149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45948.766507523149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45948.766507523149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45948.766507523149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45948.766507523149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45948.766507523149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45948.766507523149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45948.766507523149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45948.766507523149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45948.766507523149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45948.766507523149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45948.766507523149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45948.766507523149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45948.766507523149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45948.766507523149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45948.766507523149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45948.766507523149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45948.766507523149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45948.766507523149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45948.766507523149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45948.766507523149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45948.766507523149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45948.766507523149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45948.766507523149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45948.766507523149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45948.766507523149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45948.766507523149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45948.766507523149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45948.766507523149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45948.766507523149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45948.766507523149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45948.766507523149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45948.766507523149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45948.766507523149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45948.766507523149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45948.766507523149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45948.766507523149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45948.766507523149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45948.766507523149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45948.766507523149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45948.766507523149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45948.766507523149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45948.766507523149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45948.766507523149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45948.766507523149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45948.766507523149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45948.766507523149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45948.766507523149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45948.766507523149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45948.766507523149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45948.766507523149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45948.766507523149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45948.766507523149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45948.766507523149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45948.766507523149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45948.766507523149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45948.766507523149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45948.766507523149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45948.766507523149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45948.766507523149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45948.766507523149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45948.766507523149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45948.766507523149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45948.766507523149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45948.766507523149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45948.766507523149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45948.766507523149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45948.766507523149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45948.766507523149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45948.766507523149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45948.766507523149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45948.766507523149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45948.766507523149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45948.766507523149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45948.766507523149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45948.766507523149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45948.766507523149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45948.766507523149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45948.766507523149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45948.766507523149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45948.766507523149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45948.766507523149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45948.766507523149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45948.766507523149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45948.766507523149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45948.766507523149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45948.766507523149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45948.766507523149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45948.766507523149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45948.766507523149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45948.766507523149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45948.766507523149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45948.766507523149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45948.766507523149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45948.766507523149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45948.766507523149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45948.766507523149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45948.766507523149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45948.766507523149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45948.766507523149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45948.766507523149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45948.766507523149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45948.766507523149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45948.766507523149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45948.766507523149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45948.766507523149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45948.766507523149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45948.766507523149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45948.766507523149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45948.766507523149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45948.766507523149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45948.766507523149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45948.766507523149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45948.766507523149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45948.766507523149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45948.766507523149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45948.766507523149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45948.766507523149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45948.766507523149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45948.766507523149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45948.766507523149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45948.766507523149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45948.766507523149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45948.766507523149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45948.766507523149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45948.766507523149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45948.766507523149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45948.766507523149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45948.766507523149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45948.766507523149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45948.766507523149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45948.766507523149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45948.766507523149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45948.766507523149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45948.766507523149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45948.766507523149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45948.766507523149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45948.766507523149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45948.766507523149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45948.766507523149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45948.766507523149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45948.766507523149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45948.766507523149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45948.766507523149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45948.766507523149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45948.766507523149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45948.766507523149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45948.766507523149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45948.766507523149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45948.766507523149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45948.766507523149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45948.766507523149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45948.766507523149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45948.766507523149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45948.766507523149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45948.766507523149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45948.766507523149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45948.766507523149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45948.766507523149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45948.766507523149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45948.766507523149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45948.766507523149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45948.766507523149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45948.766507523149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45948.766507523149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45948.766507523149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45948.766507523149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45948.766507523149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45948.766507523149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45948.766507523149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45948.766507523149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45948.766507523149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45948.766507523149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45948.766507523149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45948.766507523149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45948.766507523149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45948.766507523149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45948.766507523149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45948.766507523149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45948.766507523149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45948.766507523149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45948.766507523149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45948.766507523149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45948.766507523149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45948.766507523149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45948.766507523149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45948.766507523149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45948.766507523149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45948.766507523149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45948.766507523149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45948.766507523149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45948.766507523149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45948.766507523149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45948.766507523149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45948.766507523149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45948.766507523149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45948.766507523149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45948.766507523149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45948.766507523149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45948.766507523149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45948.766507523149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45948.766507523149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45948.766507523149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45948.766507523149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45948.766507523149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45948.766507523149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45948.766507523149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45948.766507523149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45948.766507523149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45948.766507523149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45948.766507523149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45948.766507523149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45948.766507523149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45948.766507523149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45948.766507523149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45948.766507523149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45948.766507523149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45948.766507523149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45948.766507523149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45948.766507523149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45948.766507523149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45948.766507523149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45948.766507523149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45948.766507523149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45948.766507523149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45948.766507523149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45948.766507523149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45948.766507523149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45948.766507523149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45948.766507523149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45948.766507523149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45948.766507523149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45948.766507523149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45948.766507523149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45948.766507523149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45948.766507523149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45948.766507523149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45948.766507523149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45948.766507523149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45948.766507523149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45948.766507523149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45948.766507523149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45948.766507523149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45948.766507523149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45948.766507523149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45948.766507523149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45948.766507523149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45948.766507523149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45948.766507523149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45948.766507523149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45948.766507523149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45948.766507523149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45948.766507523149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45948.766507523149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45948.766507523149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45948.766507523149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45948.766507523149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45948.766507523149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45948.766507523149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45948.766507523149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45948.766507523149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45948.766507523149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45948.766507523149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45948.766507523149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45948.766507523149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45948.766507523149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45948.766507523149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45948.766507523149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45948.766507523149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45948.766507523149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45948.766507523149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45948.766507523149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45948.766507523149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45948.766507523149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45948.766507523149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45948.766507523149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45948.766507523149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45948.766507523149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45948.766507523149</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45948.766507523149</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21.993660300926422</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9.23744502315094</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39060</v>
      </c>
      <c r="B4" s="105" t="str">
        <f>IFERROR(VLOOKUP(D4,DB!A:K,11,0),"")</f>
        <v>R6</v>
      </c>
      <c r="C4" s="107">
        <v>1</v>
      </c>
      <c r="D4" s="105" t="s">
        <v>35019</v>
      </c>
      <c r="E4" s="142" t="s">
        <v>38964</v>
      </c>
      <c r="F4" s="109"/>
      <c r="G4" s="78">
        <f ca="1">IFERROR(NOW()-F4,"-")</f>
        <v>45948.766507523149</v>
      </c>
      <c r="H4" s="109">
        <v>45948.620763888888</v>
      </c>
      <c r="I4" s="105" t="str">
        <f>IFERROR(VLOOKUP(D4,DB!A:F,6,0),"")</f>
        <v>SCECO</v>
      </c>
      <c r="J4" s="104" t="str">
        <f>IFERROR(VLOOKUP(D4,DB!A:G,7,0),"")</f>
        <v>Vandalized</v>
      </c>
      <c r="K4" s="110" t="s">
        <v>39077</v>
      </c>
      <c r="L4" s="111" t="str">
        <f>IFERROR(VLOOKUP(D4,DB!A:I,9,0),"")</f>
        <v>Latis</v>
      </c>
    </row>
    <row r="5" spans="1:16383" ht="31.5" customHeight="1">
      <c r="A5" s="106" t="s">
        <v>39060</v>
      </c>
      <c r="B5" s="105" t="str">
        <f>IFERROR(VLOOKUP(D5,DB!A:K,11,0),"")</f>
        <v>R6</v>
      </c>
      <c r="C5" s="107">
        <v>1</v>
      </c>
      <c r="D5" s="105" t="s">
        <v>35633</v>
      </c>
      <c r="E5" s="142" t="s">
        <v>38964</v>
      </c>
      <c r="F5" s="109"/>
      <c r="G5" s="78">
        <f ca="1">IFERROR(NOW()-F5,"-")</f>
        <v>45948.766507523149</v>
      </c>
      <c r="H5" s="109">
        <v>45948.697245370371</v>
      </c>
      <c r="I5" s="105" t="str">
        <f>IFERROR(VLOOKUP(D5,DB!A:F,6,0),"")</f>
        <v>SCECO</v>
      </c>
      <c r="J5" s="104" t="str">
        <f>IFERROR(VLOOKUP(D5,DB!A:G,7,0),"")</f>
        <v>Good</v>
      </c>
      <c r="K5" s="110" t="s">
        <v>39078</v>
      </c>
      <c r="L5" s="111" t="str">
        <f>IFERROR(VLOOKUP(D5,DB!A:I,9,0),"")</f>
        <v>Latis</v>
      </c>
    </row>
    <row r="6" spans="1:16383" ht="31.5" customHeight="1">
      <c r="A6" s="106"/>
      <c r="B6" s="105" t="str">
        <f>IFERROR(VLOOKUP(D6,DB!A:K,11,0),"")</f>
        <v/>
      </c>
      <c r="C6" s="107"/>
      <c r="D6" s="105"/>
      <c r="E6" s="108"/>
      <c r="F6" s="109"/>
      <c r="G6" s="78">
        <f ca="1">IFERROR(NOW()-F6,"-")</f>
        <v>45948.766507523149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45948.766507523149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45948.766507523149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45948.766507523149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45948.766507523149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45948.766507523149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45948.766507523149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45948.766507523149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45948.766507523149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45948.766507523149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45948.766507523149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45948.766507523149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45948.766507523149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45948.766507523149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45948.766507523149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45948.766507523149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45948.766507523149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45948.766507523149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45948.766507523149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45948.766507523149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45948.766507523149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45948.766507523149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45948.766507523149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45948.766507523149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45948.766507523149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45948.766507523149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45948.766507523149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45948.766507523149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45948.766507523149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45948.766507523149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45948.766507523149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45948.766507523149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45948.766507523149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45948.766507523149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45948.766507523149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45948.766507523149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45948.766507523149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45948.766507523149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45948.766507523149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45948.766507523149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45948.766507523149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45948.766507523149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45948.766507523149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45948.766507523149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45948.766507523149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45948.766507523149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45948.766507523149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45948.766507523149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45948.766507523149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45948.766507523149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45948.766507523149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45948.766507523149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45948.766507523149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45948.766507523149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45948.766507523149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45948.766507523149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45948.766507523149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45948.766507523149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45948.766507523149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45948.766507523149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45948.766507523149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45948.766507523149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45948.766507523149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45948.766507523149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45948.766507523149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45948.766507523149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45948.766507523149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45948.766507523149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45948.766507523149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45948.766507523149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45948.766507523149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45948.766507523149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45948.766507523149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45948.766507523149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45948.766507523149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45948.766507523149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45948.766507523149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45948.766507523149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45948.766507523149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45948.766507523149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45948.766507523149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45948.766507523149</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45948.766507523149</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45948.766507523149</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45948.766507523149</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2025-10-18T15:26:03Z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