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52" documentId="13_ncr:1_{F6CB121F-512D-4AA6-A0C1-0FB36C537598}" xr6:coauthVersionLast="47" xr6:coauthVersionMax="47" xr10:uidLastSave="{E5A5EFD9-BF1E-4821-A488-3FA301E3ED5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<sst xmlns="http://schemas.openxmlformats.org/spreadsheetml/2006/main" count="178597" uniqueCount="39084">
  <si>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</si>
  <si>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</si>
  <si>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</si>
  <si>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</si>
  <si>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</si>
  <si>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</si>
  <si>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</si>
  <si>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</si>
  <si>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</si>
  <si>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</si>
  <si>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</si>
  <si>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</si>
  <si>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</si>
  <si>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</si>
  <si>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</si>
  <si>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</si>
  <si>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</si>
  <si>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</si>
  <si>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</si>
  <si>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</si>
  <si>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</si>
  <si>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</si>
  <si>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</si>
  <si>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</si>
  <si>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</si>
  <si>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</si>
  <si>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</si>
  <si>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</si>
  <si>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</si>
  <si>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</si>
  <si>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</si>
  <si>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</si>
  <si>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</si>
  <si>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</si>
  <si>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</si>
  <si>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</si>
  <si>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</si>
  <si>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</si>
  <si>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</si>
  <si>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</si>
  <si>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</si>
  <si>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</si>
  <si>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</si>
  <si>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</si>
  <si>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</si>
  <si>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</si>
  <si>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</si>
  <si>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</si>
  <si>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</si>
  <si>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</si>
  <si>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</si>
  <si>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</si>
  <si>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</si>
  <si>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</si>
  <si>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</si>
  <si>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</si>
  <si>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</si>
  <si>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</si>
  <si>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</si>
  <si>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</si>
  <si>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</si>
  <si>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</si>
  <si>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</si>
  <si>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</si>
  <si>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</si>
  <si>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</si>
  <si>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</si>
  <si>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</si>
  <si>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</si>
  <si>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</si>
  <si>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</si>
  <si>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</si>
  <si>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</si>
  <si>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</si>
  <si>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</si>
  <si>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</si>
  <si>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</si>
  <si>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</si>
  <si>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</si>
  <si>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</si>
  <si>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</si>
  <si>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</si>
  <si>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</si>
  <si>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</si>
  <si>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</si>
  <si>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</si>
  <si>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</si>
  <si>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</si>
  <si>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</si>
  <si>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</si>
  <si>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</si>
  <si>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</si>
  <si>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</si>
  <si>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</si>
  <si>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</si>
  <si>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</si>
  <si>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</si>
  <si>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</si>
  <si>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</si>
  <si>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</si>
  <si>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</si>
  <si>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</si>
  <si>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</si>
  <si>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</si>
  <si>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</si>
  <si>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</si>
  <si>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</si>
  <si>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</si>
  <si>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</si>
  <si>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</si>
  <si>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</si>
  <si>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</si>
  <si>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</si>
  <si>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</si>
  <si>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</si>
  <si>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</si>
  <si>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</si>
  <si>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</si>
  <si>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</si>
  <si>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</si>
  <si>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</si>
  <si>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</si>
  <si>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</si>
  <si>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</si>
  <si>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</si>
  <si>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</si>
  <si>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</si>
  <si>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</si>
  <si>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</si>
  <si>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</si>
  <si>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</si>
  <si>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</si>
  <si>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</si>
  <si>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</si>
  <si>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</si>
  <si>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</si>
  <si>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</si>
  <si>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</si>
  <si>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</si>
  <si>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</si>
  <si>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</si>
  <si>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</si>
  <si>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</si>
  <si>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</si>
  <si>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</si>
  <si>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</si>
  <si>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</si>
  <si>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</si>
  <si>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</si>
  <si>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</si>
  <si>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</si>
  <si>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</si>
  <si>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</si>
  <si>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</si>
  <si>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</si>
  <si>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</si>
  <si>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</si>
  <si>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</si>
  <si>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</si>
  <si>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</si>
  <si>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</si>
  <si>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</si>
  <si>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</si>
  <si>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</si>
  <si>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</si>
  <si>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</si>
  <si>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</si>
  <si>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</si>
  <si>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</si>
  <si>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</si>
  <si>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</si>
  <si>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</si>
  <si>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</si>
  <si>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</si>
  <si>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</si>
  <si>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</si>
  <si>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</si>
  <si>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</si>
  <si>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</si>
  <si>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</si>
  <si>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</si>
  <si>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</si>
  <si>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</si>
  <si>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</si>
  <si>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</si>
  <si>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</si>
  <si>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</si>
  <si>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</si>
  <si>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</si>
  <si>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</si>
  <si>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</si>
  <si>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</si>
  <si>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</si>
  <si>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</si>
  <si>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</si>
  <si>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</si>
  <si>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</si>
  <si>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</si>
  <si>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</si>
  <si>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</si>
  <si>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</si>
  <si>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</si>
  <si>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</si>
  <si>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</si>
  <si>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</si>
  <si>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</si>
  <si>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</si>
  <si>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</si>
  <si>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</si>
  <si>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</si>
  <si>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</si>
  <si>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</si>
  <si>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</si>
  <si>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</si>
  <si>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</si>
  <si>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</si>
  <si>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</si>
  <si>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</si>
  <si>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</si>
  <si>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</si>
  <si>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</si>
  <si>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</si>
  <si>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</si>
  <si>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</si>
  <si>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</si>
  <si>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</si>
  <si>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</si>
  <si>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</si>
  <si>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</si>
  <si>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</si>
  <si>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</si>
  <si>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</si>
  <si>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</si>
  <si>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</si>
  <si>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</si>
  <si>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</si>
  <si>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</si>
  <si>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</si>
  <si>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</si>
  <si>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</si>
  <si>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</si>
  <si>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</si>
  <si>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</si>
  <si>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</si>
  <si>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</si>
  <si>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</si>
  <si>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</si>
  <si>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</si>
  <si>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</si>
  <si>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</si>
  <si>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</si>
  <si>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</si>
  <si>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</si>
  <si>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</si>
  <si>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</si>
  <si>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</si>
  <si>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</si>
  <si>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</si>
  <si>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</si>
  <si>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</si>
  <si>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</si>
  <si>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</si>
  <si>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</si>
  <si>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</si>
  <si>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</si>
  <si>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</si>
  <si>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</si>
  <si>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</si>
  <si>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</si>
  <si>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</si>
  <si>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</si>
  <si>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</si>
  <si>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</si>
  <si>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</si>
  <si>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</si>
  <si>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</si>
  <si>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</si>
  <si>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</si>
  <si>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</si>
  <si>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</si>
  <si>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</si>
  <si>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</si>
  <si>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</si>
  <si>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</si>
  <si>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</si>
  <si>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</si>
  <si>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</si>
  <si>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</si>
  <si>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</si>
  <si>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</si>
  <si>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</si>
  <si>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</si>
  <si>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</si>
  <si>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</si>
  <si>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</si>
  <si>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</si>
  <si>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</si>
  <si>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</si>
  <si>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</si>
  <si>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</si>
  <si>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</si>
  <si>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</si>
  <si>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</si>
  <si>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</si>
  <si>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</si>
  <si>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</si>
  <si>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</si>
  <si>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</si>
  <si>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</si>
  <si>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</si>
  <si>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</si>
  <si>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</si>
  <si>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</si>
  <si>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</si>
  <si>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</si>
  <si>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</si>
  <si>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</si>
  <si>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</si>
  <si>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</si>
  <si>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</si>
  <si>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</si>
  <si>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</si>
  <si>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</si>
  <si>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</si>
  <si>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</si>
  <si>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</si>
  <si>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</si>
  <si>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</si>
  <si>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</si>
  <si>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</si>
  <si>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</si>
  <si>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</si>
  <si>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</si>
  <si>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</si>
  <si>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</si>
  <si>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</si>
  <si>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</si>
  <si>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</si>
  <si>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</si>
  <si>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</si>
  <si>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</si>
  <si>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</si>
  <si>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</si>
  <si>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</si>
  <si>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</si>
  <si>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</si>
  <si>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</si>
  <si>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</si>
  <si>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</si>
  <si>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</si>
  <si>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</si>
  <si>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</si>
  <si>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</si>
  <si>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</si>
  <si>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</si>
  <si>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</si>
  <si>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</si>
  <si>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</si>
  <si>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</si>
  <si>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</si>
  <si>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</si>
  <si>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</si>
  <si>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</si>
  <si>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</si>
  <si>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</si>
  <si>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</si>
  <si>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</si>
  <si>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</si>
  <si>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</si>
  <si>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</si>
  <si>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</si>
  <si>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</si>
  <si>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</si>
  <si>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</si>
  <si>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</si>
  <si>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</si>
  <si>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</si>
  <si>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</si>
  <si>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</si>
  <si>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</si>
  <si>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</si>
  <si>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</si>
  <si>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</si>
  <si>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</si>
  <si>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</si>
  <si>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</si>
  <si>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</si>
  <si>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</si>
  <si>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</si>
  <si>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</si>
  <si>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</si>
  <si>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</si>
  <si>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</si>
  <si>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</si>
  <si>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</si>
  <si>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</si>
  <si>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</si>
  <si>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</si>
  <si>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</si>
  <si>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</si>
  <si>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</si>
  <si>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</si>
  <si>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</si>
  <si>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</si>
  <si>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</si>
  <si>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</si>
  <si>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</si>
  <si>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</si>
  <si>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</si>
  <si>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</si>
  <si>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</si>
  <si>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</si>
  <si>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</si>
  <si>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</si>
  <si>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</si>
  <si>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</si>
  <si>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</si>
  <si>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</si>
  <si>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</si>
  <si>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</si>
  <si>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</si>
  <si>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</si>
  <si>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</si>
  <si>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</si>
  <si>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</si>
  <si>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</si>
  <si>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</si>
  <si>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</si>
  <si>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</si>
  <si>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</si>
  <si>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</si>
  <si>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</si>
  <si>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</si>
  <si>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</si>
  <si>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</si>
  <si>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</si>
  <si>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</si>
  <si>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</si>
  <si>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</si>
  <si>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</si>
  <si>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</si>
  <si>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</si>
  <si>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</si>
  <si>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</si>
  <si>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</si>
  <si>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</si>
  <si>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</si>
  <si>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</si>
  <si>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</si>
  <si>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</si>
  <si>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</si>
  <si>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</si>
  <si>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</si>
  <si>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</si>
  <si>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</si>
  <si>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</si>
  <si>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</si>
  <si>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</si>
  <si>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</si>
  <si>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</si>
  <si>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</si>
  <si>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</si>
  <si>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</si>
  <si>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</si>
  <si>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</si>
  <si>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</si>
  <si>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</si>
  <si>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</si>
  <si>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</si>
  <si>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</si>
  <si>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</si>
  <si>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</si>
  <si>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</si>
  <si>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</si>
  <si>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</si>
  <si>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</si>
  <si>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</si>
  <si>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</si>
  <si>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</si>
  <si>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</si>
  <si>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</si>
  <si>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</si>
  <si>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</si>
  <si>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</si>
  <si>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</si>
  <si>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</si>
  <si>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</si>
  <si>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</si>
  <si>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</si>
  <si>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</si>
  <si>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</si>
  <si>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</si>
  <si>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</si>
  <si>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</si>
  <si>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</si>
  <si>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</si>
  <si>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</si>
  <si>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</si>
  <si>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</si>
  <si>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</si>
  <si>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</si>
  <si>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</si>
  <si>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</si>
  <si>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</si>
  <si>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</si>
  <si>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</si>
  <si>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</si>
  <si>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</si>
  <si>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</si>
  <si>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</si>
  <si>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</si>
  <si>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</si>
  <si>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</si>
  <si>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</si>
  <si>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</si>
  <si>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</si>
  <si>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</si>
  <si>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</si>
  <si>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</si>
  <si>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</si>
  <si>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</si>
  <si>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</si>
  <si>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</si>
  <si>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</si>
  <si>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</si>
  <si>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</si>
  <si>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</si>
  <si>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</si>
  <si>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</si>
  <si>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</si>
  <si>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</si>
  <si>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</si>
  <si>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</si>
  <si>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</si>
  <si>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</si>
  <si>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</si>
  <si>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</si>
  <si>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</si>
  <si>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</si>
  <si>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</si>
  <si>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</si>
  <si>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</si>
  <si>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</si>
  <si>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</si>
  <si>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</si>
  <si>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</si>
  <si>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</si>
  <si>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</si>
  <si>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</si>
  <si>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</si>
  <si>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</si>
  <si>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</si>
  <si>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</si>
  <si>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</si>
  <si>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</si>
  <si>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</si>
  <si>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</si>
  <si>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</si>
  <si>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</si>
  <si>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</si>
  <si>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</si>
  <si>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</si>
  <si>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</si>
  <si>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</si>
  <si>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</si>
  <si>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</si>
  <si>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</si>
  <si>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</si>
  <si>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</si>
  <si>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</si>
  <si>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</si>
  <si>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</si>
  <si>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</si>
  <si>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</si>
  <si>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</si>
  <si>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</si>
  <si>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</si>
  <si>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</si>
  <si>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</si>
  <si>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</si>
  <si>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</si>
  <si>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</si>
  <si>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</si>
  <si>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</si>
  <si>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</si>
  <si>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</si>
  <si>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</si>
  <si>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</si>
  <si>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</si>
  <si>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</si>
  <si>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</si>
  <si>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</si>
  <si>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</si>
  <si>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</si>
  <si>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</si>
  <si>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</si>
  <si>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</si>
  <si>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</si>
  <si>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</si>
  <si>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</si>
  <si>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</si>
  <si>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</si>
  <si>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</si>
  <si>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</si>
  <si>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</si>
  <si>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</si>
  <si>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</si>
  <si>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</si>
  <si>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</si>
  <si>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</si>
  <si>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</si>
  <si>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</si>
  <si>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</si>
  <si>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</si>
  <si>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</si>
  <si>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</si>
  <si>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</si>
  <si>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</si>
  <si>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</si>
  <si>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</si>
  <si>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</si>
  <si>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</si>
  <si>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</si>
  <si>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</si>
  <si>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</si>
  <si>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</si>
  <si>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</si>
  <si>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</si>
  <si>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</si>
  <si>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</si>
  <si>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</si>
  <si>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</si>
  <si>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</si>
  <si>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</si>
  <si>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</si>
  <si>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</si>
  <si>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</si>
  <si>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</si>
  <si>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</si>
  <si>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</si>
  <si>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</si>
  <si>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</si>
  <si>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</si>
  <si>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</si>
  <si>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</si>
  <si>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</si>
  <si>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</si>
  <si>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</si>
  <si>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</si>
  <si>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</si>
  <si>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</si>
  <si>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</si>
  <si>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</si>
  <si>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</si>
  <si>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</si>
  <si>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</si>
  <si>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</si>
  <si>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</si>
  <si>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</si>
  <si>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</si>
  <si>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</si>
  <si>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</si>
  <si>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</si>
  <si>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</si>
  <si>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</si>
  <si>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</si>
  <si>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</si>
  <si>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</si>
  <si>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</si>
  <si>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</si>
  <si>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</si>
  <si>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</si>
  <si>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</si>
  <si>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</si>
  <si>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</si>
  <si>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</si>
  <si>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</si>
  <si>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</si>
  <si>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</si>
  <si>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</si>
  <si>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</si>
  <si>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</si>
  <si>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</si>
  <si>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</si>
  <si>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</si>
  <si>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</si>
  <si>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</si>
  <si>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</si>
  <si>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</si>
  <si>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</si>
  <si>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</si>
  <si>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</si>
  <si>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</si>
  <si>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</si>
  <si>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</si>
  <si>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</si>
  <si>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</si>
  <si>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</si>
  <si>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</si>
  <si>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</si>
  <si>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</si>
  <si>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</si>
  <si>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</si>
  <si>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</si>
  <si>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</si>
  <si>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</si>
  <si>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</si>
  <si>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</si>
  <si>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</si>
  <si>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</si>
  <si>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</si>
  <si>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</si>
  <si>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</si>
  <si>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</si>
  <si>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</si>
  <si>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</si>
  <si>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</si>
  <si>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</si>
  <si>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</si>
  <si>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</si>
  <si>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</si>
  <si>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</si>
  <si>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</si>
  <si>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</si>
  <si>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</si>
  <si>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</si>
  <si>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</si>
  <si>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</si>
  <si>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</si>
  <si>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</si>
  <si>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</si>
  <si>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</si>
  <si>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</si>
  <si>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</si>
  <si>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</si>
  <si>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</si>
  <si>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</si>
  <si>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</si>
  <si>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</si>
  <si>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</si>
  <si>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</si>
  <si>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</si>
  <si>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</si>
  <si>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</si>
  <si>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</si>
  <si>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</si>
  <si>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</si>
  <si>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</si>
  <si>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</si>
  <si>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</si>
  <si>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</si>
  <si>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</si>
  <si>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</si>
  <si>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</si>
  <si>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</si>
  <si>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</si>
  <si>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</si>
  <si>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</si>
  <si>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</si>
  <si>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</si>
  <si>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</si>
  <si>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</si>
  <si>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</si>
  <si>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</si>
  <si>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</si>
  <si>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</si>
  <si>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</si>
  <si>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</si>
  <si>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</si>
  <si>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</si>
  <si>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</si>
  <si>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</si>
  <si>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</si>
  <si>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</si>
  <si>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</si>
  <si>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</si>
  <si>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</si>
  <si>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</si>
  <si>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</si>
  <si>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</si>
  <si>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</si>
  <si>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</si>
  <si>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</si>
  <si>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</si>
  <si>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</si>
  <si>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</si>
  <si>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</si>
  <si>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</si>
  <si>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</si>
  <si>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</si>
  <si>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</si>
  <si>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</si>
  <si>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</si>
  <si>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</si>
  <si>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</si>
  <si>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</si>
  <si>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</si>
  <si>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</si>
  <si>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</si>
  <si>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</si>
  <si>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</si>
  <si>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</si>
  <si>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</si>
  <si>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</si>
  <si>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</si>
  <si>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</si>
  <si>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</si>
  <si>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</si>
  <si>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</si>
  <si>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</si>
  <si>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</si>
  <si>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</si>
  <si>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</si>
  <si>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</si>
  <si>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</si>
  <si>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</si>
  <si>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</si>
  <si>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</si>
  <si>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</si>
  <si>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</si>
  <si>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</si>
  <si>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</si>
  <si>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</si>
  <si>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</si>
  <si>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</si>
  <si>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</si>
  <si>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</si>
  <si>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</si>
  <si>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</si>
  <si>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</si>
  <si>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</si>
  <si>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</si>
  <si>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</si>
  <si>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</si>
  <si>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</si>
  <si>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</si>
  <si>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</si>
  <si>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</si>
  <si>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</si>
  <si>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</si>
  <si>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</si>
  <si>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</si>
  <si>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</si>
  <si>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</si>
  <si>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</si>
  <si>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</si>
  <si>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</si>
  <si>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</si>
  <si>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</si>
  <si>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</si>
  <si>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</si>
  <si>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</si>
  <si>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</si>
  <si>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</si>
  <si>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</si>
  <si>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</si>
  <si>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</si>
  <si>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</si>
  <si>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</si>
  <si>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</si>
  <si>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</si>
  <si>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</si>
  <si>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</si>
  <si>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</si>
  <si>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</si>
  <si>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</si>
  <si>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</si>
  <si>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</si>
  <si>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</si>
  <si>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</si>
  <si>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</si>
  <si>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</si>
  <si>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</si>
  <si>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</si>
  <si>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</si>
  <si>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</si>
  <si>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</si>
  <si>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</si>
  <si>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</si>
  <si>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</si>
  <si>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</si>
  <si>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</si>
  <si>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</si>
  <si>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</si>
  <si>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</si>
  <si>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</si>
  <si>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</si>
  <si>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</si>
  <si>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</si>
  <si>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</si>
  <si>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</si>
  <si>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</si>
  <si>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</si>
  <si>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</si>
  <si>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</si>
  <si>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</si>
  <si>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</si>
  <si>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</si>
  <si>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</si>
  <si>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</si>
  <si>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</si>
  <si>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</si>
  <si>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</si>
  <si>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</si>
  <si>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</si>
  <si>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</si>
  <si>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</si>
  <si>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</si>
  <si>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</si>
  <si>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</si>
  <si>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</si>
  <si>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</si>
  <si>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</si>
  <si>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</si>
  <si>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</si>
  <si>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</si>
  <si>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</si>
  <si>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</si>
  <si>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</si>
  <si>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</si>
  <si>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</si>
  <si>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</si>
  <si>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</si>
  <si>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</si>
  <si>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</si>
  <si>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</si>
  <si>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</si>
  <si>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</si>
  <si>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</si>
  <si>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</si>
  <si>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</si>
  <si>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</si>
  <si>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</si>
  <si>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</si>
  <si>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</si>
  <si>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</si>
  <si>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</si>
  <si>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</si>
  <si>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</si>
  <si>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</si>
  <si>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</si>
  <si>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</si>
  <si>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</si>
  <si>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</si>
  <si>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</si>
  <si>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</si>
  <si>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</si>
  <si>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</si>
  <si>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</si>
  <si>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</si>
  <si>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</si>
  <si>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</si>
  <si>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</si>
  <si>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</si>
  <si>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</si>
  <si>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</si>
  <si>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</si>
  <si>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</si>
  <si>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</si>
  <si>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</si>
  <si>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</si>
  <si>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</si>
  <si>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</si>
  <si>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</si>
  <si>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</si>
  <si>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</si>
  <si>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</si>
  <si>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</si>
  <si>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</si>
  <si>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</si>
  <si>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</si>
  <si>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</si>
  <si>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</si>
  <si>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</si>
  <si>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</si>
  <si>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</si>
  <si>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</si>
  <si>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</si>
  <si>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</si>
  <si>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</si>
  <si>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</si>
  <si>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</si>
  <si>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</si>
  <si>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</si>
  <si>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</si>
  <si>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</si>
  <si>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</si>
  <si>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</si>
  <si>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</si>
  <si>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</si>
  <si>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</si>
  <si>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</si>
  <si>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</si>
  <si>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</si>
  <si>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</si>
  <si>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</si>
  <si>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</si>
  <si>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</si>
  <si>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</si>
  <si>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</si>
  <si>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</si>
  <si>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</si>
  <si>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</si>
  <si>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</si>
  <si>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</si>
  <si>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</si>
  <si>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</si>
  <si>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</si>
  <si>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</si>
  <si>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</si>
  <si>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</si>
  <si>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</si>
  <si>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</si>
  <si>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</si>
  <si>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</si>
  <si>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</si>
  <si>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</si>
  <si>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</si>
  <si>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</si>
  <si>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</si>
  <si>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</si>
  <si>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</si>
  <si>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</si>
  <si>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</si>
  <si>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</si>
  <si>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</si>
  <si>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</si>
  <si>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</si>
  <si>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</si>
  <si>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</si>
  <si>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</si>
  <si>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</si>
  <si>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</si>
  <si>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</si>
  <si>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</si>
  <si>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</si>
  <si>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</si>
  <si>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</si>
  <si>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</si>
  <si>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</si>
  <si>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</si>
  <si>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</si>
  <si>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</si>
  <si>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</si>
  <si>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</si>
  <si>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</si>
  <si>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</si>
  <si>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</si>
  <si>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</si>
  <si>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</si>
  <si>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</si>
  <si>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</si>
  <si>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</si>
  <si>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</si>
  <si>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</si>
  <si>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</si>
  <si>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</si>
  <si>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</si>
  <si>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</si>
  <si>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</si>
  <si>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</si>
  <si>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</si>
  <si>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</si>
  <si>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</si>
  <si>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</si>
  <si>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</si>
  <si>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</si>
  <si>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</si>
  <si>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</si>
  <si>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</si>
  <si>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</si>
  <si>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</si>
  <si>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</si>
  <si>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</si>
  <si>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</si>
  <si>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</si>
  <si>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</si>
  <si>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</si>
  <si>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</si>
  <si>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</si>
  <si>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</si>
  <si>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</si>
  <si>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</si>
  <si>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</si>
  <si>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</si>
  <si>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</si>
  <si>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</si>
  <si>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</si>
  <si>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</si>
  <si>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</si>
  <si>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</si>
  <si>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</si>
  <si>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</si>
  <si>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</si>
  <si>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</si>
  <si>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</si>
  <si>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</si>
  <si>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</si>
  <si>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</si>
  <si>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</si>
  <si>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</si>
  <si>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</si>
  <si>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</si>
  <si>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</si>
  <si>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</si>
  <si>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</si>
  <si>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</si>
  <si>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</si>
  <si>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</si>
  <si>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</si>
  <si>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</si>
  <si>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</si>
  <si>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</si>
  <si>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</si>
  <si>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</si>
  <si>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</si>
  <si>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</si>
  <si>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</si>
  <si>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</si>
  <si>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</si>
  <si>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</si>
  <si>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</si>
  <si>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</si>
  <si>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</si>
  <si>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</si>
  <si>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</si>
  <si>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</si>
  <si>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</si>
  <si>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</si>
  <si>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</si>
  <si>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</si>
  <si>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</si>
  <si>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</si>
  <si>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</si>
  <si>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</si>
  <si>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</si>
  <si>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</si>
  <si>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</si>
  <si>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</si>
  <si>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</si>
  <si>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</si>
  <si>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</si>
  <si>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</si>
  <si>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</si>
  <si>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</si>
  <si>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</si>
  <si>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</si>
  <si>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</si>
  <si>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</si>
  <si>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</si>
  <si>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</si>
  <si>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</si>
  <si>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</si>
  <si>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</si>
  <si>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</si>
  <si>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</si>
  <si>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</si>
  <si>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</si>
  <si>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</si>
  <si>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</si>
  <si>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</si>
  <si>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</si>
  <si>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</si>
  <si>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</si>
  <si>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</si>
  <si>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</si>
  <si>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</si>
  <si>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</si>
  <si>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</si>
  <si>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</si>
  <si>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</si>
  <si>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</si>
  <si>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</si>
  <si>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</si>
  <si>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</si>
  <si>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</si>
  <si>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</si>
  <si>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</si>
  <si>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</si>
  <si>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</si>
  <si>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</si>
  <si>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</si>
  <si>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</si>
  <si>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</si>
  <si>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</si>
  <si>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</si>
  <si>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</si>
  <si>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</si>
  <si>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</si>
  <si>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</si>
  <si>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</si>
  <si>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</si>
  <si>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</si>
  <si>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</si>
  <si>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</si>
  <si>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</si>
  <si>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</si>
  <si>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</si>
  <si>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</si>
  <si>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</si>
  <si>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</si>
  <si>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</si>
  <si>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</si>
  <si>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</si>
  <si>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</si>
  <si>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</si>
  <si>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</si>
  <si>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</si>
  <si>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</si>
  <si>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</si>
  <si>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</si>
  <si>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</si>
  <si>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</si>
  <si>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</si>
  <si>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</si>
  <si>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</si>
  <si>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</si>
  <si>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</si>
  <si>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</si>
  <si>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</si>
  <si>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</si>
  <si>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</si>
  <si>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</si>
  <si>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</si>
  <si>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</si>
  <si>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</si>
  <si>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</si>
  <si>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</si>
  <si>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</si>
  <si>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</si>
  <si>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</si>
  <si>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</si>
  <si>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</si>
  <si>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</si>
  <si>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</si>
  <si>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</si>
  <si>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</si>
  <si>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</si>
  <si>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</si>
  <si>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</si>
  <si>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</si>
  <si>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</si>
  <si>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</si>
  <si>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</si>
  <si>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</si>
  <si>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</si>
  <si>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</si>
  <si>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</si>
  <si>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</si>
  <si>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</si>
  <si>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</si>
  <si>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</si>
  <si>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</si>
  <si>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</si>
  <si>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</si>
  <si>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</si>
  <si>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</si>
  <si>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</si>
  <si>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</si>
  <si>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</si>
  <si>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</si>
  <si>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</si>
  <si>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</si>
  <si>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</si>
  <si>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</si>
  <si>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</si>
  <si>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</si>
  <si>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</si>
  <si>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</si>
  <si>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</si>
  <si>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</si>
  <si>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</si>
  <si>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</si>
  <si>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</si>
  <si>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</si>
  <si>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</si>
  <si>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</si>
  <si>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</si>
  <si>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</si>
  <si>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</si>
  <si>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</si>
  <si>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</si>
  <si>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</si>
  <si>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</si>
  <si>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</si>
  <si>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</si>
  <si>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</si>
  <si>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</si>
  <si>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</si>
  <si>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</si>
  <si>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</si>
  <si>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</si>
  <si>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</si>
  <si>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</si>
  <si>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</si>
  <si>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</si>
  <si>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</si>
  <si>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</si>
  <si>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</si>
  <si>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</si>
  <si>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</si>
  <si>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</si>
  <si>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</si>
  <si>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</si>
  <si>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</si>
  <si>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</si>
  <si>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</si>
  <si>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</si>
  <si>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</si>
  <si>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</si>
  <si>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</si>
  <si>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</si>
  <si>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</si>
  <si>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</si>
  <si>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</si>
  <si>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</si>
  <si>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</si>
  <si>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</si>
  <si>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</si>
  <si>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</si>
  <si>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</si>
  <si>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</si>
  <si>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</si>
  <si>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</si>
  <si>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</si>
  <si>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</si>
  <si>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</si>
  <si>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</si>
  <si>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</si>
  <si>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</si>
  <si>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</si>
  <si>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</si>
  <si>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</si>
  <si>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</si>
  <si>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</si>
  <si>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</si>
  <si>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</si>
  <si>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</si>
  <si>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</si>
  <si>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</si>
  <si>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</si>
  <si>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</si>
  <si>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</si>
  <si>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</si>
  <si>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</si>
  <si>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</si>
  <si>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</si>
  <si>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</si>
  <si>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</si>
  <si>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</si>
  <si>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</si>
  <si>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</si>
  <si>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</si>
  <si>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</si>
  <si>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</si>
  <si>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</si>
  <si>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</si>
  <si>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</si>
  <si>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</si>
  <si>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</si>
  <si>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</si>
  <si>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</si>
  <si>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</si>
  <si>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</si>
  <si>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</si>
  <si>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</si>
  <si>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</si>
  <si>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</si>
  <si>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</si>
  <si>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</si>
  <si>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</si>
  <si>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</si>
  <si>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</si>
  <si>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</si>
  <si>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</si>
  <si>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</si>
  <si>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</si>
  <si>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</si>
  <si>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</si>
  <si>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</si>
  <si>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</si>
  <si>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</si>
  <si>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</si>
  <si>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</si>
  <si>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</si>
  <si>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</si>
  <si>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</si>
  <si>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</si>
  <si>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</si>
  <si>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</si>
  <si>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</si>
  <si>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</si>
  <si>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</si>
  <si>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</si>
  <si>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</si>
  <si>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</si>
  <si>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</si>
  <si>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</si>
  <si>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</si>
  <si>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</si>
  <si>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</si>
  <si>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</si>
  <si>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</si>
  <si>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</si>
  <si>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</si>
  <si>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</si>
  <si>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</si>
  <si>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</si>
  <si>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</si>
  <si>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</si>
  <si>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</si>
  <si>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</si>
  <si>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</si>
  <si>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</si>
  <si>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</si>
  <si>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</si>
  <si>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</si>
  <si>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</si>
  <si>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</si>
  <si>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</si>
  <si>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</si>
  <si>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</si>
  <si>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</si>
  <si>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</si>
  <si>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</si>
  <si>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</si>
  <si>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</si>
  <si>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</si>
  <si>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</si>
  <si>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</si>
  <si>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</si>
  <si>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</si>
  <si>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</si>
  <si>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</si>
  <si>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</si>
  <si>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</si>
  <si>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</si>
  <si>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</si>
  <si>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</si>
  <si>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</si>
  <si>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</si>
  <si>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</si>
  <si>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</si>
  <si>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</si>
  <si>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</si>
  <si>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</si>
  <si>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</si>
  <si>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</si>
  <si>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</si>
  <si>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</si>
  <si>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</si>
  <si>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</si>
  <si>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</si>
  <si>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</si>
  <si>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</si>
  <si>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</si>
  <si>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</si>
  <si>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</si>
  <si>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</si>
  <si>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</si>
  <si>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</si>
  <si>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</si>
  <si>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</si>
  <si>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</si>
  <si>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</si>
  <si>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</si>
  <si>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</si>
  <si>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</si>
  <si>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</si>
  <si>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</si>
  <si>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</si>
  <si>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</si>
  <si>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</si>
  <si>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</si>
  <si>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</si>
  <si>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</si>
  <si>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</si>
  <si>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</si>
  <si>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</si>
  <si>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</si>
  <si>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</si>
  <si>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</si>
  <si>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</si>
  <si>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</si>
  <si>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</si>
  <si>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</si>
  <si>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</si>
  <si>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</si>
  <si>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</si>
  <si>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</si>
  <si>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</si>
  <si>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</si>
  <si>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</si>
  <si>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</si>
  <si>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</si>
  <si>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</si>
  <si>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</si>
  <si>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</si>
  <si>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</si>
  <si>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</si>
  <si>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</si>
  <si>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</si>
  <si>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</si>
  <si>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</si>
  <si>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</si>
  <si>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</si>
  <si>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</si>
  <si>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</si>
  <si>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</si>
  <si>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</si>
  <si>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</si>
  <si>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</si>
  <si>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</si>
  <si>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</si>
  <si>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</si>
  <si>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</si>
  <si>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</si>
  <si>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</si>
  <si>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</si>
  <si>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</si>
  <si>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</si>
  <si>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</si>
  <si>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</si>
  <si>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</si>
  <si>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</si>
  <si>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</si>
  <si>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</si>
  <si>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</si>
  <si>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</si>
  <si>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</si>
  <si>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</si>
  <si>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</si>
  <si>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</si>
  <si>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</si>
  <si>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</si>
  <si>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</si>
  <si>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</si>
  <si>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</si>
  <si>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</si>
  <si>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</si>
  <si>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</si>
  <si>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</si>
  <si>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</si>
  <si>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</si>
  <si>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</si>
  <si>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</si>
  <si>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</si>
  <si>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</si>
  <si>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</si>
  <si>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</si>
  <si>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</si>
  <si>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</si>
  <si>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</si>
  <si>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</si>
  <si>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</si>
  <si>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</si>
  <si>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</si>
  <si>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</si>
  <si>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</si>
  <si>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</si>
  <si>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</si>
  <si>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</si>
  <si>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</si>
  <si>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</si>
  <si>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</si>
  <si>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</si>
  <si>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</si>
  <si>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</si>
  <si>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</si>
  <si>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</si>
  <si>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</si>
  <si>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</si>
  <si>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</si>
  <si>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</si>
  <si>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</si>
  <si>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</si>
  <si>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</si>
  <si>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</si>
  <si>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</si>
  <si>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</si>
  <si>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</si>
  <si>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</si>
  <si>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</si>
  <si>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</si>
  <si>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</si>
  <si>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</si>
  <si>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</si>
  <si>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</si>
  <si>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</si>
  <si>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</si>
  <si>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</si>
  <si>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</si>
  <si>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</si>
  <si>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</si>
  <si>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</si>
  <si>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</si>
  <si>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</si>
  <si>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</si>
  <si>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</si>
  <si>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</si>
  <si>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</si>
  <si>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</si>
  <si>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</si>
  <si>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</si>
  <si>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</si>
  <si>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</si>
  <si>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</si>
  <si>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</si>
  <si>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</si>
  <si>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</si>
  <si>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</si>
  <si>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</si>
  <si>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</si>
  <si>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</si>
  <si>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</si>
  <si>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</si>
  <si>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</si>
  <si>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</si>
  <si>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</si>
  <si>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</si>
  <si>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</si>
  <si>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</si>
  <si>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</si>
  <si>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</si>
  <si>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</si>
  <si>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</si>
  <si>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</si>
  <si>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</si>
  <si>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</si>
  <si>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</si>
  <si>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</si>
  <si>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</si>
  <si>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</si>
  <si>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</si>
  <si>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</si>
  <si>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</si>
  <si>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</si>
  <si>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</si>
  <si>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</si>
  <si>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</si>
  <si>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</si>
  <si>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</si>
  <si>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</si>
  <si>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</si>
  <si>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</si>
  <si>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</si>
  <si>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</si>
  <si>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</si>
  <si>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</si>
  <si>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</si>
  <si>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</si>
  <si>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</si>
  <si>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</si>
  <si>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</si>
  <si>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</si>
  <si>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</si>
  <si>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</si>
  <si>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</si>
  <si>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</si>
  <si>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</si>
  <si>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</si>
  <si>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</si>
  <si>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</si>
  <si>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</si>
  <si>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</si>
  <si>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</si>
  <si>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</si>
  <si>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</si>
  <si>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</si>
  <si>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</si>
  <si>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</si>
  <si>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</si>
  <si>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</si>
  <si>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</si>
  <si>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</si>
  <si>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</si>
  <si>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</si>
  <si>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</si>
  <si>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</si>
  <si>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</si>
  <si>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</si>
  <si>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</si>
  <si>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</si>
  <si>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</si>
  <si>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</si>
  <si>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</si>
  <si>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</si>
  <si>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</si>
  <si>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</si>
  <si>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</si>
  <si>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</si>
  <si>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</si>
  <si>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</si>
  <si>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</si>
  <si>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</si>
  <si>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</si>
  <si>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</si>
  <si>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</si>
  <si>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</si>
  <si>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</si>
  <si>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</si>
  <si>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</si>
  <si>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</si>
  <si>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</si>
  <si>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</si>
  <si>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</si>
  <si>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</si>
  <si>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</si>
  <si>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</si>
  <si>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</si>
  <si>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</si>
  <si>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</si>
  <si>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</si>
  <si>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</si>
  <si>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</si>
  <si>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</si>
  <si>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</si>
  <si>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</si>
  <si>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</si>
  <si>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</si>
  <si>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</si>
  <si>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</si>
  <si>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</si>
  <si>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</si>
  <si>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</si>
  <si>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</si>
  <si>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</si>
  <si>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</si>
  <si>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</si>
  <si>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</si>
  <si>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</si>
  <si>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</si>
  <si>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</si>
  <si>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</si>
  <si>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</si>
  <si>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</si>
  <si>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</si>
  <si>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</si>
  <si>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</si>
  <si>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</si>
  <si>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</si>
  <si>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</si>
  <si>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</si>
  <si>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</si>
  <si>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</si>
  <si>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</si>
  <si>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</si>
  <si>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</si>
  <si>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</si>
  <si>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</si>
  <si>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</si>
  <si>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</si>
  <si>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</si>
  <si>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</si>
  <si>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</si>
  <si>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</si>
  <si>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</si>
  <si>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</si>
  <si>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</si>
  <si>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</si>
  <si>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</si>
  <si>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</si>
  <si>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</si>
  <si>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</si>
  <si>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</si>
  <si>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</si>
  <si>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</si>
  <si>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</si>
  <si>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</si>
  <si>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</si>
  <si>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</si>
  <si>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</si>
  <si>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</si>
  <si>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</si>
  <si>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</si>
  <si>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</si>
  <si>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</si>
  <si>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</si>
  <si>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</si>
  <si>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</si>
  <si>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</si>
  <si>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</si>
  <si>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</si>
  <si>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</si>
  <si>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</si>
  <si>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</si>
  <si>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</si>
  <si>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</si>
  <si>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</si>
  <si>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</si>
  <si>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</si>
  <si>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</si>
  <si>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</si>
  <si>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</si>
  <si>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</si>
  <si>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</si>
  <si>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</si>
  <si>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</si>
  <si>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</si>
  <si>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</si>
  <si>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</si>
  <si>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</si>
  <si>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</si>
  <si>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</si>
  <si>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</si>
  <si>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</si>
  <si>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</si>
  <si>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</si>
  <si>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</si>
  <si>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</si>
  <si>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</si>
  <si>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</si>
  <si>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</si>
  <si>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</si>
  <si>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</si>
  <si>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</si>
  <si>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</si>
  <si>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</si>
  <si>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</si>
  <si>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</si>
  <si>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</si>
  <si>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</si>
  <si>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</si>
  <si>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</si>
  <si>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</si>
  <si>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</si>
  <si>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</si>
  <si>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</si>
  <si>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</si>
  <si>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</si>
  <si>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</si>
  <si>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</si>
  <si>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</si>
  <si>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</si>
  <si>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</si>
  <si>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</si>
  <si>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</si>
  <si>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</si>
  <si>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</si>
  <si>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</si>
  <si>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</si>
  <si>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</si>
  <si>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</si>
  <si>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</si>
  <si>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</si>
  <si>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</si>
  <si>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</si>
  <si>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</si>
  <si>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</si>
  <si>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</si>
  <si>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</si>
  <si>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</si>
  <si>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</si>
  <si>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</si>
  <si>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</si>
  <si>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</si>
  <si>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</si>
  <si>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</si>
  <si>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</si>
  <si>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</si>
  <si>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</si>
  <si>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</si>
  <si>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</si>
  <si>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</si>
  <si>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</si>
  <si>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</si>
  <si>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</si>
  <si>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</si>
  <si>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</si>
  <si>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</si>
  <si>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</si>
  <si>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</si>
  <si>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</si>
  <si>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</si>
  <si>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</si>
  <si>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</si>
  <si>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</si>
  <si>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</si>
  <si>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</si>
  <si>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</si>
  <si>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</si>
  <si>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</si>
  <si>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</si>
  <si>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</si>
  <si>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</si>
  <si>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</si>
  <si>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</si>
  <si>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</si>
  <si>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</si>
  <si>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</si>
  <si>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</si>
  <si>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</si>
  <si>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</si>
  <si>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</si>
  <si>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</si>
  <si>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</si>
  <si>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</si>
  <si>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</si>
  <si>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</si>
  <si>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</si>
  <si>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</si>
  <si>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</si>
  <si>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</si>
  <si>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</si>
  <si>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</si>
  <si>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</si>
  <si>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</si>
  <si>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</si>
  <si>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</si>
  <si>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</si>
  <si>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</si>
  <si>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</si>
  <si>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</si>
  <si>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</si>
  <si>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</si>
  <si>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</si>
  <si>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</si>
  <si>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</si>
  <si>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</si>
  <si>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</si>
  <si>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</si>
  <si>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</si>
  <si>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</si>
  <si>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</si>
  <si>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</si>
  <si>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</si>
  <si>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</si>
  <si>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</si>
  <si>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</si>
  <si>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</si>
  <si>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</si>
  <si>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</si>
  <si>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</si>
  <si>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</si>
  <si>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</si>
  <si>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</si>
  <si>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</si>
  <si>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</si>
  <si>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</si>
  <si>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</si>
  <si>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</si>
  <si>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</si>
  <si>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</si>
  <si>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</si>
  <si>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</si>
  <si>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</si>
  <si>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</si>
  <si>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</si>
  <si>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</si>
  <si>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</si>
  <si>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</si>
  <si>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</si>
  <si>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</si>
  <si>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</si>
  <si>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</si>
  <si>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</si>
  <si>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</si>
  <si>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</si>
  <si>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</si>
  <si>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</si>
  <si>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</si>
  <si>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</si>
  <si>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</si>
  <si>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</si>
  <si>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</si>
  <si>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</si>
  <si>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</si>
  <si>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</si>
  <si>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</si>
  <si>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</si>
  <si>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</si>
  <si>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</si>
  <si>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</si>
  <si>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</si>
  <si>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</si>
  <si>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</si>
  <si>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</si>
  <si>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</si>
  <si>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</si>
  <si>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</si>
  <si>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</si>
  <si>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</si>
  <si>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</si>
  <si>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</si>
  <si>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</si>
  <si>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</si>
  <si>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</si>
  <si>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</si>
  <si>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</si>
  <si>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</si>
  <si>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</si>
  <si>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</si>
  <si>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</si>
  <si>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</si>
  <si>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</si>
  <si>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</si>
  <si>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</si>
  <si>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</si>
  <si>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</si>
  <si>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</si>
  <si>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</si>
  <si>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</si>
  <si>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</si>
  <si>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</si>
  <si>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</si>
  <si>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</si>
  <si>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</si>
  <si>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</si>
  <si>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</si>
  <si>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</si>
  <si>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</si>
  <si>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</si>
  <si>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</si>
  <si>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</si>
  <si>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</si>
  <si>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</si>
  <si>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</si>
  <si>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</si>
  <si>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</si>
  <si>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</si>
  <si>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</si>
  <si>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</si>
  <si>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</si>
  <si>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</si>
  <si>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</si>
  <si>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</si>
  <si>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</si>
  <si>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</si>
  <si>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</si>
  <si>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</si>
  <si>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</si>
  <si>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</si>
  <si>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</si>
  <si>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</si>
  <si>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</si>
  <si>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</si>
  <si>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</si>
  <si>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</si>
  <si>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</si>
  <si>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</si>
  <si>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</si>
  <si>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</si>
  <si>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</si>
  <si>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</si>
  <si>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</si>
  <si>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</si>
  <si>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</si>
  <si>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</si>
  <si>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</si>
  <si>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</si>
  <si>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</si>
  <si>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</si>
  <si>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</si>
  <si>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</si>
  <si>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</si>
  <si>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</si>
  <si>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</si>
  <si>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</si>
  <si>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</si>
  <si>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</si>
  <si>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</si>
  <si>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</si>
  <si>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</si>
  <si>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</si>
  <si>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</si>
  <si>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</si>
  <si>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</si>
  <si>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</si>
  <si>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</si>
  <si>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</si>
  <si>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</si>
  <si>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</si>
  <si>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</si>
  <si>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</si>
  <si>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</si>
  <si>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</si>
  <si>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</si>
  <si>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</si>
  <si>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</si>
  <si>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</si>
  <si>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</si>
  <si>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</si>
  <si>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</si>
  <si>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</si>
  <si>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</si>
  <si>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</si>
  <si>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</si>
  <si>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</si>
  <si>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</si>
  <si>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</si>
  <si>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</si>
  <si>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</si>
  <si>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</si>
  <si>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</si>
  <si>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</si>
  <si>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</si>
  <si>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</si>
  <si>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</si>
  <si>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</si>
  <si>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</si>
  <si>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</si>
  <si>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</si>
  <si>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</si>
  <si>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</si>
  <si>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</si>
  <si>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</si>
  <si>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</si>
  <si>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</si>
  <si>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</si>
  <si>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</si>
  <si>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</si>
  <si>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</si>
  <si>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</si>
  <si>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</si>
  <si>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</si>
  <si>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</si>
  <si>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</si>
  <si>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</si>
  <si>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</si>
  <si>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</si>
  <si>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</si>
  <si>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</si>
  <si>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</si>
  <si>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</si>
  <si>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</si>
  <si>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</si>
  <si>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</si>
  <si>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</si>
  <si>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</si>
  <si>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</si>
  <si>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</si>
  <si>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</si>
  <si>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</si>
  <si>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</si>
  <si>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</si>
  <si>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</si>
  <si>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</si>
  <si>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</si>
  <si>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</si>
  <si>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</si>
  <si>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</si>
  <si>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</si>
  <si>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</si>
  <si>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</si>
  <si>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</si>
  <si>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</si>
  <si>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</si>
  <si>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</si>
  <si>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</si>
  <si>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</si>
  <si>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</si>
  <si>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</si>
  <si>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</si>
  <si>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</si>
  <si>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</si>
  <si>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</si>
  <si>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</si>
  <si>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</si>
  <si>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</si>
  <si>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</si>
  <si>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</si>
  <si>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</si>
  <si>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</si>
  <si>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</si>
  <si>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</si>
  <si>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</si>
  <si>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</si>
  <si>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</si>
  <si>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</si>
  <si>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</si>
  <si>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</si>
  <si>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</si>
  <si>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</si>
  <si>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</si>
  <si>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</si>
  <si>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</si>
  <si>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</si>
  <si>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</si>
  <si>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</si>
  <si>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</si>
  <si>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</si>
  <si>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</si>
  <si>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</si>
  <si>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</si>
  <si>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</si>
  <si>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</si>
  <si>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</si>
  <si>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</si>
  <si>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</si>
  <si>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</si>
  <si>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</si>
  <si>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</si>
  <si>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</si>
  <si>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</si>
  <si>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</si>
  <si>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</si>
  <si>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</si>
  <si>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</si>
  <si>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</si>
  <si>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</si>
  <si>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</si>
  <si>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</si>
  <si>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</si>
  <si>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</si>
  <si>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</si>
  <si>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</si>
  <si>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</si>
  <si>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</si>
  <si>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</si>
  <si>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</si>
  <si>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</si>
  <si>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</si>
  <si>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</si>
  <si>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</si>
  <si>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</si>
  <si>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</si>
  <si>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</si>
  <si>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</si>
  <si>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</si>
  <si>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</si>
  <si>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</si>
  <si>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</si>
  <si>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</si>
  <si>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</si>
  <si>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</si>
  <si>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</si>
  <si>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</si>
  <si>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</si>
  <si>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</si>
  <si>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</si>
  <si>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</si>
  <si>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</si>
  <si>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</si>
  <si>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</si>
  <si>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</si>
  <si>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</si>
  <si>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</si>
  <si>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</si>
  <si>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</si>
  <si>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</si>
  <si>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</si>
  <si>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</si>
  <si>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</si>
  <si>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</si>
  <si>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</si>
  <si>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</si>
  <si>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</si>
  <si>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</si>
  <si>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</si>
  <si>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</si>
  <si>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</si>
  <si>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</si>
  <si>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</si>
  <si>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</si>
  <si>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</si>
  <si>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</si>
  <si>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</si>
  <si>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</si>
  <si>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</si>
  <si>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</si>
  <si>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</si>
  <si>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</si>
  <si>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</si>
  <si>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</si>
  <si>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</si>
  <si>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</si>
  <si>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</si>
  <si>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</si>
  <si>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</si>
  <si>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</si>
  <si>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</si>
  <si>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</si>
  <si>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</si>
  <si>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</si>
  <si>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</si>
  <si>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</si>
  <si>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</si>
  <si>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</si>
  <si>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</si>
  <si>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</si>
  <si>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</si>
  <si>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</si>
  <si>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</si>
  <si>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</si>
  <si>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</si>
  <si>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</si>
  <si>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</si>
  <si>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</si>
  <si>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</si>
  <si>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</si>
  <si>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</si>
  <si>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</si>
  <si>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</si>
  <si>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</si>
  <si>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</si>
  <si>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</si>
  <si>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</si>
  <si>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</si>
  <si>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</si>
  <si>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</si>
  <si>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</si>
  <si>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</si>
  <si>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</si>
  <si>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</si>
  <si>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</si>
  <si>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</si>
  <si>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</si>
  <si>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</si>
  <si>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</si>
  <si>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</si>
  <si>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</si>
  <si>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</si>
  <si>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</si>
  <si>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</si>
  <si>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</si>
  <si>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</si>
  <si>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</si>
  <si>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</si>
  <si>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</si>
  <si>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</si>
  <si>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</si>
  <si>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</si>
  <si>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</si>
  <si>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</si>
  <si>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</si>
  <si>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</si>
  <si>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</si>
  <si>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</si>
  <si>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</si>
  <si>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</si>
  <si>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</si>
  <si>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</si>
  <si>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</si>
  <si>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</si>
  <si>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</si>
  <si>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</si>
  <si>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</si>
  <si>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</si>
  <si>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</si>
  <si>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</si>
  <si>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</si>
  <si>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</si>
  <si>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</si>
  <si>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</si>
  <si>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</si>
  <si>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</si>
  <si>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</si>
  <si>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</si>
  <si>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</si>
  <si>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</si>
  <si>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</si>
  <si>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</si>
  <si>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</si>
  <si>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</si>
  <si>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</si>
  <si>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</si>
  <si>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</si>
  <si>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</si>
  <si>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</si>
  <si>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</si>
  <si>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</si>
  <si>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</si>
  <si>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</si>
  <si>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</si>
  <si>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</si>
  <si>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</si>
  <si>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</si>
  <si>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</si>
  <si>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</si>
  <si>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</si>
  <si>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</si>
  <si>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</si>
  <si>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</si>
  <si>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</si>
  <si>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</si>
  <si>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</si>
  <si>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</si>
  <si>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</si>
  <si>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</si>
  <si>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</si>
  <si>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</si>
  <si>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</si>
  <si>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</si>
  <si>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</si>
  <si>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</si>
  <si>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</si>
  <si>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</si>
  <si>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</si>
  <si>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</si>
  <si>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</si>
  <si>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</si>
  <si>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</si>
  <si>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</si>
  <si>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</si>
  <si>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</si>
  <si>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</si>
  <si>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</si>
  <si>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</si>
  <si>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</si>
  <si>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</si>
  <si>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</si>
  <si>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</si>
  <si>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</si>
  <si>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</si>
  <si>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</si>
  <si>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</si>
  <si>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</si>
  <si>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</si>
  <si>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</si>
  <si>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</si>
  <si>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</si>
  <si>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</si>
  <si>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</si>
  <si>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</si>
  <si>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</si>
  <si>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</si>
  <si>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</si>
  <si>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</si>
  <si>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</si>
  <si>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</si>
  <si>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</si>
  <si>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</si>
  <si>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</si>
  <si>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</si>
  <si>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</si>
  <si>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</si>
  <si>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</si>
  <si>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</si>
  <si>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</si>
  <si>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</si>
  <si>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</si>
  <si>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</si>
  <si>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</si>
  <si>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</si>
  <si>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</si>
  <si>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</si>
  <si>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</si>
  <si>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</si>
  <si>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</si>
  <si>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</si>
  <si>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</si>
  <si>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</si>
  <si>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</si>
  <si>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</si>
  <si>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</si>
  <si>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</si>
  <si>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</si>
  <si>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</si>
  <si>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</si>
  <si>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</si>
  <si>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</si>
  <si>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</si>
  <si>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</si>
  <si>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</si>
  <si>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</si>
  <si>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</si>
  <si>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</si>
  <si>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</si>
  <si>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</si>
  <si>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</si>
  <si>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</si>
  <si>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</si>
  <si>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</si>
  <si>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</si>
  <si>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</si>
  <si>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</si>
  <si>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</si>
  <si>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</si>
  <si>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</si>
  <si>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</si>
  <si>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</si>
  <si>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</si>
  <si>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</si>
  <si>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</si>
  <si>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</si>
  <si>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</si>
  <si>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</si>
  <si>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</si>
  <si>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</si>
  <si>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</si>
  <si>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</si>
  <si>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</si>
  <si>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</si>
  <si>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</si>
  <si>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</si>
  <si>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</si>
  <si>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</si>
  <si>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</si>
  <si>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</si>
  <si>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</si>
  <si>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</si>
  <si>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</si>
  <si>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</si>
  <si>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</si>
  <si>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</si>
  <si>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</si>
  <si>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</si>
  <si>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</si>
  <si>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</si>
  <si>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</si>
  <si>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</si>
  <si>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</si>
  <si>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</si>
  <si>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</si>
  <si>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</si>
  <si>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</si>
  <si>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</si>
  <si>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</si>
  <si>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</si>
  <si>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</si>
  <si>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</si>
  <si>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</si>
  <si>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</si>
  <si>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</si>
  <si>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</si>
  <si>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</si>
  <si>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</si>
  <si>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</si>
  <si>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</si>
  <si>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</si>
  <si>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</si>
  <si>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</si>
  <si>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</si>
  <si>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</si>
  <si>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</si>
  <si>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</si>
  <si>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</si>
  <si>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</si>
  <si>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</si>
  <si>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</si>
  <si>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</si>
  <si>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</si>
  <si>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</si>
  <si>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</si>
  <si>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</si>
  <si>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</si>
  <si>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</si>
  <si>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</si>
  <si>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</si>
  <si>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</si>
  <si>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</si>
  <si>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</si>
  <si>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</si>
  <si>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</si>
  <si>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</si>
  <si>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</si>
  <si>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</si>
  <si>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</si>
  <si>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</si>
  <si>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</si>
  <si>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</si>
  <si>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</si>
  <si>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</si>
  <si>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</si>
  <si>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</si>
  <si>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</si>
  <si>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</si>
  <si>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</si>
  <si>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</si>
  <si>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</si>
  <si>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</si>
  <si>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</si>
  <si>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</si>
  <si>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</si>
  <si>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</si>
  <si>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</si>
  <si>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</si>
  <si>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</si>
  <si>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</si>
  <si>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</si>
  <si>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</si>
  <si>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</si>
  <si>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</si>
  <si>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</si>
  <si>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</si>
  <si>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</si>
  <si>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</si>
  <si>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</si>
  <si>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</si>
  <si>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</si>
  <si>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</si>
  <si>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</si>
  <si>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</si>
  <si>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</si>
  <si>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</si>
  <si>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</si>
  <si>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</si>
  <si>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</si>
  <si>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</si>
  <si>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</si>
  <si>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</si>
  <si>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</si>
  <si>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</si>
  <si>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</si>
  <si>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</si>
  <si>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</si>
  <si>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</si>
  <si>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</si>
  <si>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</si>
  <si>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</si>
  <si>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</si>
  <si>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</si>
  <si>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</si>
  <si>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</si>
  <si>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</si>
  <si>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</si>
  <si>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</si>
  <si>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</si>
  <si>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</si>
  <si>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</si>
  <si>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</si>
  <si>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</si>
  <si>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</si>
  <si>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</si>
  <si>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</si>
  <si>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</si>
  <si>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</si>
  <si>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</si>
  <si>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</si>
  <si>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</si>
  <si>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</si>
  <si>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</si>
  <si>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</si>
  <si>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</si>
  <si>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</si>
  <si>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</si>
  <si>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</si>
  <si>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</si>
  <si>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</si>
  <si>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</si>
  <si>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</si>
  <si>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</si>
  <si>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</si>
  <si>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</si>
  <si>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</si>
  <si>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</si>
  <si>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</si>
  <si>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</si>
  <si>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</si>
  <si>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</si>
  <si>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</si>
  <si>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</si>
  <si>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</si>
  <si>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</si>
  <si>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</si>
  <si>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</si>
  <si>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</si>
  <si>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</si>
  <si>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</si>
  <si>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</si>
  <si>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</si>
  <si>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</si>
  <si>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</si>
  <si>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</si>
  <si>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</si>
  <si>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</si>
  <si>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</si>
  <si>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</si>
  <si>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</si>
  <si>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</si>
  <si>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</si>
  <si>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</si>
  <si>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</si>
  <si>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</si>
  <si>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</si>
  <si>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</si>
  <si>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</si>
  <si>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</si>
  <si>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</si>
  <si>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</si>
  <si>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</si>
  <si>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</si>
  <si>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</si>
  <si>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</si>
  <si>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</si>
  <si>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</si>
  <si>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</si>
  <si>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</si>
  <si>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</si>
  <si>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</si>
  <si>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</si>
  <si>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</si>
  <si>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</si>
  <si>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</si>
  <si>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</si>
  <si>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</si>
  <si>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</si>
  <si>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</si>
  <si>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</si>
  <si>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</si>
  <si>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</si>
  <si>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</si>
  <si>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</si>
  <si>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</si>
  <si>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</si>
  <si>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</si>
  <si>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</si>
  <si>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</si>
  <si>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</si>
  <si>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</si>
  <si>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</si>
  <si>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</si>
  <si>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</si>
  <si>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</si>
  <si>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</si>
  <si>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</si>
  <si>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</si>
  <si>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</si>
  <si>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</si>
  <si>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</si>
  <si>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</si>
  <si>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</si>
  <si>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</si>
  <si>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</si>
  <si>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</si>
  <si>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</si>
  <si>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</si>
  <si>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</si>
  <si>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</si>
  <si>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</si>
  <si>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</si>
  <si>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</si>
  <si>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</si>
  <si>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</si>
  <si>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</si>
  <si>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</si>
  <si>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</si>
  <si>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</si>
  <si>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</si>
  <si>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</si>
  <si>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</si>
  <si>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</si>
  <si>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</si>
  <si>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</si>
  <si>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</si>
  <si>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</si>
  <si>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</si>
  <si>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</si>
  <si>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</si>
  <si>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</si>
  <si>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</si>
  <si>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</si>
  <si>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</si>
  <si>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</si>
  <si>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</si>
  <si>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</si>
  <si>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</si>
  <si>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</si>
  <si>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</si>
  <si>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</si>
  <si>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</si>
  <si>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</si>
  <si>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</si>
  <si>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</si>
  <si>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</si>
  <si>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</si>
  <si>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</si>
  <si>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</si>
  <si>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</si>
  <si>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</si>
  <si>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</si>
  <si>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</si>
  <si>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</si>
  <si>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</si>
  <si>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</si>
  <si>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</si>
  <si>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</si>
  <si>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</si>
  <si>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</si>
  <si>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</si>
  <si>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</si>
  <si>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</si>
  <si>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</si>
  <si>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</si>
  <si>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</si>
  <si>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</si>
  <si>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</si>
  <si>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</si>
  <si>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</si>
  <si>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</si>
  <si>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</si>
  <si>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</si>
  <si>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</si>
  <si>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</si>
  <si>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</si>
  <si>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</si>
  <si>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</si>
  <si>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</si>
  <si>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</si>
  <si>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</si>
  <si>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</si>
  <si>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</si>
  <si>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</si>
  <si>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</si>
  <si>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</si>
  <si>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</si>
  <si>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</si>
  <si>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</si>
  <si>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</si>
  <si>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</si>
  <si>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</si>
  <si>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</si>
  <si>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</si>
  <si>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</si>
  <si>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</si>
  <si>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</si>
  <si>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</si>
  <si>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</si>
  <si>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</si>
  <si>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</si>
  <si>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</si>
  <si>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</si>
  <si>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</si>
  <si>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</si>
  <si>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</si>
  <si>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</si>
  <si>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</si>
  <si>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</si>
  <si>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</si>
  <si>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</si>
  <si>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</si>
  <si>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</si>
  <si>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</si>
  <si>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</si>
  <si>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</si>
  <si>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</si>
  <si>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</si>
  <si>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</si>
  <si>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</si>
  <si>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</si>
  <si>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</si>
  <si>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</si>
  <si>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</si>
  <si>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</si>
  <si>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</si>
  <si>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</si>
  <si>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</si>
  <si>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</si>
  <si>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</si>
  <si>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</si>
  <si>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</si>
  <si>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</si>
  <si>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</si>
  <si>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</si>
  <si>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</si>
  <si>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</si>
  <si>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</si>
  <si>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</si>
  <si>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</si>
  <si>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</si>
  <si>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</si>
  <si>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</si>
  <si>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</si>
  <si>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</si>
  <si>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</si>
  <si>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</si>
  <si>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</si>
  <si>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</si>
  <si>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</si>
  <si>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</si>
  <si>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</si>
  <si>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</si>
  <si>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</si>
  <si>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</si>
  <si>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</si>
  <si>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</si>
  <si>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</si>
  <si>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</si>
  <si>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</si>
  <si>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</si>
  <si>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</si>
  <si>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</si>
  <si>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</si>
  <si>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</si>
  <si>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</si>
  <si>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</si>
  <si>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</si>
  <si>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</si>
  <si>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</si>
  <si>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</si>
  <si>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</si>
  <si>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</si>
  <si>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</si>
  <si>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</si>
  <si>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</si>
  <si>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</si>
  <si>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</si>
  <si>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</si>
  <si>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</si>
  <si>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</si>
  <si>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</si>
  <si>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</si>
  <si>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</si>
  <si>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</si>
  <si>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</si>
  <si>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</si>
  <si>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</si>
  <si>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</si>
  <si>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</si>
  <si>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</si>
  <si>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</si>
  <si>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</si>
  <si>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</si>
  <si>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</si>
  <si>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</si>
  <si>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</si>
  <si>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</si>
  <si>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</si>
  <si>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</si>
  <si>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</si>
  <si>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</si>
  <si>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</si>
  <si>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</si>
  <si>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</si>
  <si>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</si>
  <si>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</si>
  <si>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</si>
  <si>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</si>
  <si>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</si>
  <si>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</si>
  <si>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</si>
  <si>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</si>
  <si>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</si>
  <si>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</si>
  <si>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</si>
  <si>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</si>
  <si>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</si>
  <si>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</si>
  <si>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</si>
  <si>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</si>
  <si>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</si>
  <si>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</si>
  <si>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</si>
  <si>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</si>
  <si>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</si>
  <si>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</si>
  <si>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</si>
  <si>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</si>
  <si>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</si>
  <si>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</si>
  <si>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</si>
  <si>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</si>
  <si>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</si>
  <si>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</si>
  <si>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</si>
  <si>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</si>
  <si>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</si>
  <si>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</si>
  <si>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</si>
  <si>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</si>
  <si>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</si>
  <si>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</si>
  <si>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</si>
  <si>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</si>
  <si>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</si>
  <si>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</si>
  <si>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</si>
  <si>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</si>
  <si>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</si>
  <si>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</si>
  <si>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</si>
  <si>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</si>
  <si>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</si>
  <si>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</si>
  <si>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</si>
  <si>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</si>
  <si>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</si>
  <si>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</si>
  <si>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</si>
  <si>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</si>
  <si>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</si>
  <si>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</si>
  <si>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</si>
  <si>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</si>
  <si>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</si>
  <si>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</si>
  <si>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</si>
  <si>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</si>
  <si>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</si>
  <si>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</si>
  <si>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</si>
  <si>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</si>
  <si>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</si>
  <si>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</si>
  <si>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</si>
  <si>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</si>
  <si>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</si>
  <si>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</si>
  <si>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</si>
  <si>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</si>
  <si>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</si>
  <si>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</si>
  <si>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</si>
  <si>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</si>
  <si>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</si>
  <si>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</si>
  <si>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</si>
  <si>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</si>
  <si>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</si>
  <si>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</si>
  <si>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</si>
  <si>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</si>
  <si>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</si>
  <si>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</si>
  <si>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</si>
  <si>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</si>
  <si>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</si>
  <si>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</si>
  <si>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</si>
  <si>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</si>
  <si>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</si>
  <si>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</si>
  <si>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</si>
  <si>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</si>
  <si>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</si>
  <si>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</si>
  <si>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</si>
  <si>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</si>
  <si>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</si>
  <si>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</si>
  <si>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</si>
  <si>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</si>
  <si>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</si>
  <si>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</si>
  <si>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</si>
  <si>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</si>
  <si>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</si>
  <si>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</si>
  <si>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</si>
  <si>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</si>
  <si>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</si>
  <si>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</si>
  <si>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</si>
  <si>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</si>
  <si>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</si>
  <si>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</si>
  <si>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</si>
  <si>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</si>
  <si>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</si>
  <si>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</si>
  <si>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</si>
  <si>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</si>
  <si>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</si>
  <si>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</si>
  <si>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</si>
  <si>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</si>
  <si>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</si>
  <si>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</si>
  <si>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</si>
  <si>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</si>
  <si>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</si>
  <si>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</si>
  <si>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</si>
  <si>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</si>
  <si>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</si>
  <si>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</si>
  <si>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</si>
  <si>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</si>
  <si>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</si>
  <si>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</si>
  <si>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</si>
  <si>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</si>
  <si>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</si>
  <si>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</si>
  <si>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</si>
  <si>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</si>
  <si>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</si>
  <si>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</si>
  <si>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</si>
  <si>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</si>
  <si>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</si>
  <si>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</si>
  <si>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</si>
  <si>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</si>
  <si>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</si>
  <si>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</si>
  <si>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</si>
  <si>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</si>
  <si>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</si>
  <si>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</si>
  <si>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</si>
  <si>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</si>
  <si>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</si>
  <si>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</si>
  <si>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</si>
  <si>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</si>
  <si>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</si>
  <si>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</si>
  <si>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</si>
  <si>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</si>
  <si>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</si>
  <si>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</si>
  <si>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</si>
  <si>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</si>
  <si>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</si>
  <si>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</si>
  <si>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</si>
  <si>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</si>
  <si>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</si>
  <si>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</si>
  <si>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</si>
  <si>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</si>
  <si>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</si>
  <si>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</si>
  <si>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</si>
  <si>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</si>
  <si>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</si>
  <si>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</si>
  <si>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</si>
  <si>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</si>
  <si>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</si>
  <si>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</si>
  <si>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</si>
  <si>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</si>
  <si>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</si>
  <si>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</si>
  <si>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</si>
  <si>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</si>
  <si>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</si>
  <si>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</si>
  <si>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</si>
  <si>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</si>
  <si>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</si>
  <si>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</si>
  <si>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</si>
  <si>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</si>
  <si>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</si>
  <si>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</si>
  <si>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</si>
  <si>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</si>
  <si>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</si>
  <si>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</si>
  <si>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</si>
  <si>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</si>
  <si>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</si>
  <si>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</si>
  <si>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</si>
  <si>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</si>
  <si>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</si>
  <si>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</si>
  <si>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</si>
  <si>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</si>
  <si>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</si>
  <si>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</si>
  <si>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</si>
  <si>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</si>
  <si>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</si>
  <si>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</si>
  <si>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</si>
  <si>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</si>
  <si>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</si>
  <si>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</si>
  <si>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</si>
  <si>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</si>
  <si>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</si>
  <si>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</si>
  <si>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</si>
  <si>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</si>
  <si>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</si>
  <si>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</si>
  <si>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</si>
  <si>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</si>
  <si>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</si>
  <si>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</si>
  <si>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</si>
  <si>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</si>
  <si>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</si>
  <si>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</si>
  <si>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</si>
  <si>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</si>
  <si>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</si>
  <si>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</si>
  <si>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</si>
  <si>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</si>
  <si>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</si>
  <si>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</si>
  <si>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</si>
  <si>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</si>
  <si>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</si>
  <si>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</si>
  <si>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</si>
  <si>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</si>
  <si>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</si>
  <si>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</si>
  <si>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</si>
  <si>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</si>
  <si>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</si>
  <si>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</si>
  <si>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</si>
  <si>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</si>
  <si>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</si>
  <si>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</si>
  <si>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</si>
  <si>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</si>
  <si>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</si>
  <si>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</si>
  <si>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</si>
  <si>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</si>
  <si>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</si>
  <si>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</si>
  <si>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</si>
  <si>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</si>
  <si>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</si>
  <si>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</si>
  <si>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</si>
  <si>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</si>
  <si>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</si>
  <si>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</si>
  <si>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</si>
  <si>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</si>
  <si>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</si>
  <si>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</si>
  <si>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</si>
  <si>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</si>
  <si>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</si>
  <si>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</si>
  <si>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</si>
  <si>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</si>
  <si>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</si>
  <si>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</si>
  <si>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</si>
  <si>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</si>
  <si>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</si>
  <si>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</si>
  <si>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</si>
  <si>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</si>
  <si>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</si>
  <si>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</si>
  <si>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</si>
  <si>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</si>
  <si>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</si>
  <si>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</si>
  <si>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</si>
  <si>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</si>
  <si>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</si>
  <si>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</si>
  <si>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</si>
  <si>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</si>
  <si>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</si>
  <si>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</si>
  <si>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</si>
  <si>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</si>
  <si>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</si>
  <si>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</si>
  <si>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</si>
  <si>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</si>
  <si>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</si>
  <si>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</si>
  <si>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</si>
  <si>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</si>
  <si>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</si>
  <si>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</si>
  <si>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</si>
  <si>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</si>
  <si>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</si>
  <si>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</si>
  <si>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</si>
  <si>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</si>
  <si>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</si>
  <si>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</si>
  <si>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</si>
  <si>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</si>
  <si>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</si>
  <si>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</si>
  <si>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</si>
  <si>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</si>
  <si>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</si>
  <si>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</si>
  <si>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</si>
  <si>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</si>
  <si>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</si>
  <si>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</si>
  <si>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</si>
  <si>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</si>
  <si>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</si>
  <si>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</si>
  <si>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</si>
  <si>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</si>
  <si>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</si>
  <si>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</si>
  <si>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</si>
  <si>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</si>
  <si>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</si>
  <si>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</si>
  <si>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</si>
  <si>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</si>
  <si>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</si>
  <si>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</si>
  <si>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</si>
  <si>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</si>
  <si>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</si>
  <si>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</si>
  <si>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</si>
  <si>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</si>
  <si>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</si>
  <si>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</si>
  <si>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</si>
  <si>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</si>
  <si>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</si>
  <si>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</si>
  <si>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</si>
  <si>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</si>
  <si>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</si>
  <si>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</si>
  <si>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</si>
  <si>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</si>
  <si>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</si>
  <si>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</si>
  <si>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</si>
  <si>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</si>
  <si>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</si>
  <si>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</si>
  <si>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</si>
  <si>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</si>
  <si>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</si>
  <si>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</si>
  <si>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</si>
  <si>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</si>
  <si>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</si>
  <si>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</si>
  <si>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</si>
  <si>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</si>
  <si>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</si>
  <si>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</si>
  <si>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</si>
  <si>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</si>
  <si>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</si>
  <si>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</si>
  <si>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</si>
  <si>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</si>
  <si>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</si>
  <si>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</si>
  <si>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</si>
  <si>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</si>
  <si>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</si>
  <si>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</si>
  <si>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</si>
  <si>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</si>
  <si>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</si>
  <si>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</si>
  <si>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</si>
  <si>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</si>
  <si>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</si>
  <si>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</si>
  <si>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</si>
  <si>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</si>
  <si>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</si>
  <si>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</si>
  <si>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</si>
  <si>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</si>
  <si>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</si>
  <si>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</si>
  <si>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</si>
  <si>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</si>
  <si>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</si>
  <si>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</si>
  <si>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</si>
  <si>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</si>
  <si>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</si>
  <si>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</si>
  <si>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</si>
  <si>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</si>
  <si>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</si>
  <si>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</si>
  <si>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</si>
  <si>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</si>
  <si>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</si>
  <si>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</si>
  <si>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</si>
  <si>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</si>
  <si>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</si>
  <si>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</si>
  <si>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</si>
  <si>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</si>
  <si>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</si>
  <si>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</si>
  <si>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</si>
  <si>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</si>
  <si>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</si>
  <si>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</si>
  <si>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</si>
  <si>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</si>
  <si>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</si>
  <si>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</si>
  <si>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</si>
  <si>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</si>
  <si>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</si>
  <si>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</si>
  <si>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</si>
  <si>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</si>
  <si>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</si>
  <si>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</si>
  <si>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</si>
  <si>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</si>
  <si>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</si>
  <si>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</si>
  <si>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</si>
  <si>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</si>
  <si>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</si>
  <si>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</si>
  <si>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</si>
  <si>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</si>
  <si>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</si>
  <si>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</si>
  <si>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</si>
  <si>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</si>
  <si>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</si>
  <si>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</si>
  <si>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</si>
  <si>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</si>
  <si>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</si>
  <si>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</si>
  <si>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</si>
  <si>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</si>
  <si>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</si>
  <si>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</si>
  <si>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</si>
  <si>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</si>
  <si>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</si>
  <si>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</si>
  <si>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</si>
  <si>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</si>
  <si>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</si>
  <si>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</si>
  <si>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</si>
  <si>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</si>
  <si>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</si>
  <si>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</si>
  <si>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</si>
  <si>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</si>
  <si>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</si>
  <si>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</si>
  <si>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</si>
  <si>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</si>
  <si>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</si>
  <si>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</si>
  <si>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</si>
  <si>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</si>
  <si>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</si>
  <si>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</si>
  <si>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</si>
  <si>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</si>
  <si>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</si>
  <si>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</si>
  <si>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</si>
  <si>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</si>
  <si>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</si>
  <si>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</si>
  <si>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</si>
  <si>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</si>
  <si>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</si>
  <si>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</si>
  <si>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</si>
  <si>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</si>
  <si>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</si>
  <si>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</si>
  <si>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</si>
  <si>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</si>
  <si>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</si>
  <si>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</si>
  <si>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</si>
  <si>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</si>
  <si>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</si>
  <si>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</si>
  <si>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</si>
  <si>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</si>
  <si>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</si>
  <si>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</si>
  <si>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</si>
  <si>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</si>
  <si>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</si>
  <si>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</si>
  <si>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</si>
  <si>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</si>
  <si>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</si>
  <si>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</si>
  <si>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</si>
  <si>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</si>
  <si>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</si>
  <si>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</si>
  <si>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</si>
  <si>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</si>
  <si>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</si>
  <si>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</si>
  <si>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</si>
  <si>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</si>
  <si>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</si>
  <si>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</si>
  <si>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</si>
  <si>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</si>
  <si>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</si>
  <si>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</si>
  <si>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</si>
  <si>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</si>
  <si>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</si>
  <si>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</si>
  <si>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</si>
  <si>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</si>
  <si>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</si>
  <si>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</si>
  <si>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</si>
  <si>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</si>
  <si>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</si>
  <si>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</si>
  <si>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</si>
  <si>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</si>
  <si>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</si>
  <si>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</si>
  <si>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</si>
  <si>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</si>
  <si>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</si>
  <si>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</si>
  <si>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</si>
  <si>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</si>
  <si>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</si>
  <si>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</si>
  <si>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</si>
  <si>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</si>
  <si>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</si>
  <si>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</si>
  <si>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</si>
  <si>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</si>
  <si>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</si>
  <si>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</si>
  <si>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</si>
  <si>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</si>
  <si>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</si>
  <si>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</si>
  <si>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</si>
  <si>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</si>
  <si>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</si>
  <si>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</si>
  <si>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</si>
  <si>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</si>
  <si>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</si>
  <si>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</si>
  <si>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</si>
  <si>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</si>
  <si>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</si>
  <si>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</si>
  <si>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</si>
  <si>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</si>
  <si>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</si>
  <si>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</si>
  <si>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</si>
  <si>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</si>
  <si>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</si>
  <si>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</si>
  <si>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</si>
  <si>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</si>
  <si>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</si>
  <si>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</si>
  <si>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</si>
  <si>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</si>
  <si>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</si>
  <si>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</si>
  <si>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</si>
  <si>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</si>
  <si>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</si>
  <si>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</si>
  <si>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</si>
  <si>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</si>
  <si>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</si>
  <si>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</si>
  <si>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</si>
  <si>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</si>
  <si>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</si>
  <si>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</si>
  <si>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</si>
  <si>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</si>
  <si>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</si>
  <si>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</si>
  <si>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</si>
  <si>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</si>
  <si>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</si>
  <si>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</si>
  <si>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</si>
  <si>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</si>
  <si>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</si>
  <si>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</si>
  <si>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</si>
  <si>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</si>
  <si>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</si>
  <si>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</si>
  <si>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</si>
  <si>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</si>
  <si>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</si>
  <si>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</si>
  <si>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</si>
  <si>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</si>
  <si>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</si>
  <si>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</si>
  <si>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</si>
  <si>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</si>
  <si>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</si>
  <si>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</si>
  <si>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</si>
  <si>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</si>
  <si>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</si>
  <si>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</si>
  <si>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</si>
  <si>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</si>
  <si>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</si>
  <si>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</si>
  <si>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</si>
  <si>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</si>
  <si>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</si>
  <si>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</si>
  <si>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</si>
  <si>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</si>
  <si>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</si>
  <si>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</si>
  <si>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</si>
  <si>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</si>
  <si>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</si>
  <si>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</si>
  <si>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</si>
  <si>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</si>
  <si>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</si>
  <si>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</si>
  <si>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</si>
  <si>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</si>
  <si>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</si>
  <si>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</si>
  <si>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</si>
  <si>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</si>
  <si>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</si>
  <si>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</si>
  <si>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</si>
  <si>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</si>
  <si>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</si>
  <si>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</si>
  <si>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</si>
  <si>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</si>
  <si>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</si>
  <si>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</si>
  <si>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</si>
  <si>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</si>
  <si>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</si>
  <si>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</si>
  <si>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</si>
  <si>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</si>
  <si>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</si>
  <si>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</si>
  <si>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</si>
  <si>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</si>
  <si>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</si>
  <si>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</si>
  <si>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</si>
  <si>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</si>
  <si>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</si>
  <si>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</si>
  <si>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</si>
  <si>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</si>
  <si>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</si>
  <si>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</si>
  <si>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</si>
  <si>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</si>
  <si>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</si>
  <si>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</si>
  <si>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</si>
  <si>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</si>
  <si>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</si>
  <si>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</si>
  <si>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</si>
  <si>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</si>
  <si>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</si>
  <si>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</si>
  <si>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</si>
  <si>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</si>
  <si>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</si>
  <si>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</si>
  <si>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</si>
  <si>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</si>
  <si>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</si>
  <si>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</si>
  <si>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</si>
  <si>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</si>
  <si>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</si>
  <si>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</si>
  <si>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</si>
  <si>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</si>
  <si>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</si>
  <si>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</si>
  <si>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</si>
  <si>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</si>
  <si>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</si>
  <si>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</si>
  <si>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</si>
  <si>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</si>
  <si>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</si>
  <si>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</si>
  <si>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</si>
  <si>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</si>
  <si>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</si>
  <si>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</si>
  <si>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</si>
  <si>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</si>
  <si>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</si>
  <si>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</si>
  <si>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</si>
  <si>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</si>
  <si>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</si>
  <si>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</si>
  <si>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</si>
  <si>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</si>
  <si>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</si>
  <si>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</si>
  <si>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</si>
  <si>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</si>
  <si>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</si>
  <si>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</si>
  <si>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</si>
  <si>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</si>
  <si>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</si>
  <si>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</si>
  <si>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</si>
  <si>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</si>
  <si>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</si>
  <si>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</si>
  <si>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</si>
  <si>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</si>
  <si>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</si>
  <si>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</si>
  <si>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</si>
  <si>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</si>
  <si>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</si>
  <si>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</si>
  <si>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</si>
  <si>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</si>
  <si>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</si>
  <si>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</si>
  <si>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</si>
  <si>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</si>
  <si>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</si>
  <si>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</si>
  <si>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</si>
  <si>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</si>
  <si>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</si>
  <si>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</si>
  <si>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</si>
  <si>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</si>
  <si>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</si>
  <si>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</si>
  <si>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</si>
  <si>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</si>
  <si>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</si>
  <si>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</si>
  <si>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</si>
  <si>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</si>
  <si>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</si>
  <si>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</si>
  <si>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</si>
  <si>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</si>
  <si>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</si>
  <si>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</si>
  <si>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</si>
  <si>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</si>
  <si>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</si>
  <si>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</si>
  <si>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</si>
  <si>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</si>
  <si>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</si>
  <si>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</si>
  <si>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</si>
  <si>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</si>
  <si>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</si>
  <si>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</si>
  <si>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</si>
  <si>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</si>
  <si>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</si>
  <si>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</si>
  <si>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</si>
  <si>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</si>
  <si>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</si>
  <si>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</si>
  <si>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</si>
  <si>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</si>
  <si>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</si>
  <si>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</si>
  <si>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</si>
  <si>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</si>
  <si>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</si>
  <si>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</si>
  <si>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</si>
  <si>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</si>
  <si>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</si>
  <si>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</si>
  <si>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</si>
  <si>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</si>
  <si>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</si>
  <si>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</si>
  <si>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</si>
  <si>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</si>
  <si>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</si>
  <si>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</si>
  <si>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</si>
  <si>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</si>
  <si>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</si>
  <si>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</si>
  <si>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</si>
  <si>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</si>
  <si>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</si>
  <si>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</si>
  <si>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</si>
  <si>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</si>
  <si>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</si>
  <si>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</si>
  <si>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</si>
  <si>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</si>
  <si>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</si>
  <si>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</si>
  <si>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</si>
  <si>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</si>
  <si>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</si>
  <si>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</si>
  <si>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</si>
  <si>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</si>
  <si>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</si>
  <si>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</si>
  <si>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</si>
  <si>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</si>
  <si>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</si>
  <si>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</si>
  <si>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</si>
  <si>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</si>
  <si>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</si>
  <si>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</si>
  <si>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</si>
  <si>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</si>
  <si>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</si>
  <si>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</si>
  <si>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</si>
  <si>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</si>
  <si>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</si>
  <si>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</si>
  <si>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</si>
  <si>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</si>
  <si>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</si>
  <si>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</si>
  <si>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</si>
  <si>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</si>
  <si>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</si>
  <si>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</si>
  <si>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</si>
  <si>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</si>
  <si>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</si>
  <si>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</si>
  <si>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</si>
  <si>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</si>
  <si>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</si>
  <si>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</si>
  <si>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</si>
  <si>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</si>
  <si>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</si>
  <si>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</si>
  <si>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</si>
  <si>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</si>
  <si>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</si>
  <si>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</si>
  <si>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</si>
  <si>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</si>
  <si>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</si>
  <si>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</si>
  <si>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</si>
  <si>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</si>
  <si>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</si>
  <si>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</si>
  <si>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</si>
  <si>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</si>
  <si>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</si>
  <si>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</si>
  <si>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</si>
  <si>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</si>
  <si>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</si>
  <si>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</si>
  <si>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</si>
  <si>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</si>
  <si>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</si>
  <si>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</si>
  <si>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</si>
  <si>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</si>
  <si>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</si>
  <si>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</si>
  <si>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</si>
  <si>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</si>
  <si>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</si>
  <si>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</si>
  <si>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</si>
  <si>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</si>
  <si>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</si>
  <si>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</si>
  <si>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</si>
  <si>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</si>
  <si>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</si>
  <si>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</si>
  <si>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</si>
  <si>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</si>
  <si>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</si>
  <si>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</si>
  <si>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</si>
  <si>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</si>
  <si>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</si>
  <si>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</si>
  <si>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</si>
  <si>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</si>
  <si>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</si>
  <si>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</si>
  <si>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</si>
  <si>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</si>
  <si>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</si>
  <si>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</si>
  <si>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</si>
  <si>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</si>
  <si>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</si>
  <si>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</si>
  <si>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</si>
  <si>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</si>
  <si>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</si>
  <si>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</si>
  <si>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</si>
  <si>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</si>
  <si>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</si>
  <si>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</si>
  <si>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</si>
  <si>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</si>
  <si>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</si>
  <si>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</si>
  <si>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</si>
  <si>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</si>
  <si>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</si>
  <si>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</si>
  <si>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</si>
  <si>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</si>
  <si>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</si>
  <si>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</si>
  <si>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</si>
  <si>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</si>
  <si>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</si>
  <si>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</si>
  <si>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</si>
  <si>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</si>
  <si>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</si>
  <si>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</si>
  <si>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</si>
  <si>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</si>
  <si>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</si>
  <si>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</si>
  <si>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</si>
  <si>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</si>
  <si>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</si>
  <si>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</si>
  <si>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</si>
  <si>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</si>
  <si>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</si>
  <si>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</si>
  <si>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</si>
  <si>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</si>
  <si>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</si>
  <si>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</si>
  <si>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</si>
  <si>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</si>
  <si>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</si>
  <si>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</si>
  <si>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</si>
  <si>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</si>
  <si>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</si>
  <si>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</si>
  <si>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</si>
  <si>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</si>
  <si>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</si>
  <si>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</si>
  <si>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</si>
  <si>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</si>
  <si>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</si>
  <si>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</si>
  <si>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</si>
  <si>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</si>
  <si>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</si>
  <si>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</si>
  <si>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</si>
  <si>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</si>
  <si>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</si>
  <si>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</si>
  <si>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</si>
  <si>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</si>
  <si>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</si>
  <si>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</si>
  <si>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</si>
  <si>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</si>
  <si>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</si>
  <si>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</si>
  <si>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</si>
  <si>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</si>
  <si>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</si>
  <si>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</si>
  <si>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</si>
  <si>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</si>
  <si>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</si>
  <si>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</si>
  <si>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</si>
  <si>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</si>
  <si>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</si>
  <si>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</si>
  <si>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</si>
  <si>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</si>
  <si>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</si>
  <si>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</si>
  <si>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</si>
  <si>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</si>
  <si>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</si>
  <si>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</si>
  <si>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</si>
  <si>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</si>
  <si>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</si>
  <si>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</si>
  <si>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</si>
  <si>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</si>
  <si>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</si>
  <si>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</si>
  <si>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</si>
  <si>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</si>
  <si>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</si>
  <si>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</si>
  <si>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</si>
  <si>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</si>
  <si>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</si>
  <si>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</si>
  <si>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</si>
  <si>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</si>
  <si>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</si>
  <si>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</si>
  <si>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</si>
  <si>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</si>
  <si>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</si>
  <si>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</si>
  <si>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</si>
  <si>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</si>
  <si>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</si>
  <si>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</si>
  <si>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</si>
  <si>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</si>
  <si>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</si>
  <si>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</si>
  <si>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</si>
  <si>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</si>
  <si>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</si>
  <si>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</si>
  <si>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</si>
  <si>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</si>
  <si>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</si>
  <si>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</si>
  <si>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</si>
  <si>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</si>
  <si>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</si>
  <si>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</si>
  <si>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</si>
  <si>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</si>
  <si>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</si>
  <si>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</si>
  <si>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</si>
  <si>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</si>
  <si>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</si>
  <si>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</si>
  <si>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</si>
  <si>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</si>
  <si>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</si>
  <si>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</si>
  <si>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</si>
  <si>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</si>
  <si>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</si>
  <si>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</si>
  <si>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</si>
  <si>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</si>
  <si>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</si>
  <si>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</si>
  <si>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</si>
  <si>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</si>
  <si>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</si>
  <si>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</si>
  <si>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</si>
  <si>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</si>
  <si>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</si>
  <si>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</si>
  <si>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</si>
  <si>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</si>
  <si>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</si>
  <si>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</si>
  <si>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</si>
  <si>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</si>
  <si>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</si>
  <si>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</si>
  <si>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</si>
  <si>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</si>
  <si>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</si>
  <si>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</si>
  <si>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</si>
  <si>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</si>
  <si>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</si>
  <si>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</si>
  <si>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</si>
  <si>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</si>
  <si>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</si>
  <si>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</si>
  <si>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</si>
  <si>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</si>
  <si>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</si>
  <si>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</si>
  <si>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</si>
  <si>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</si>
  <si>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</si>
  <si>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</si>
  <si>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</si>
  <si>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</si>
  <si>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</si>
  <si>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</si>
  <si>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</si>
  <si>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</si>
  <si>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</si>
  <si>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</si>
  <si>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</si>
  <si>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</si>
  <si>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</si>
  <si>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</si>
  <si>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</si>
  <si>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</si>
  <si>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</si>
  <si>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</si>
  <si>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</si>
  <si>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</si>
  <si>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</si>
  <si>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</si>
  <si>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</si>
  <si>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</si>
  <si>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</si>
  <si>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</si>
  <si>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</si>
  <si>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</si>
  <si>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</si>
  <si>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</si>
  <si>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</si>
  <si>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</si>
  <si>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</si>
  <si>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</si>
  <si>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</si>
  <si>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</si>
  <si>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</si>
  <si>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</si>
  <si>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</si>
  <si>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</si>
  <si>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</si>
  <si>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</si>
  <si>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</si>
  <si>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</si>
  <si>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</si>
  <si>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</si>
  <si>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</si>
  <si>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</si>
  <si>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</si>
  <si>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</si>
  <si>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</si>
  <si>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</si>
  <si>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</si>
  <si>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</si>
  <si>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</si>
  <si>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</si>
  <si>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</si>
  <si>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</si>
  <si>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</si>
  <si>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</si>
  <si>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</si>
  <si>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</si>
  <si>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</si>
  <si>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</si>
  <si>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</si>
  <si>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</si>
  <si>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</si>
  <si>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</si>
  <si>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</si>
  <si>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</si>
  <si>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</si>
  <si>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</si>
  <si>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</si>
  <si>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</si>
  <si>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</si>
  <si>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</si>
  <si>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</si>
  <si>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</si>
  <si>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</si>
  <si>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</si>
  <si>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</si>
  <si>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</si>
  <si>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</si>
  <si>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</si>
  <si>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</si>
  <si>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</si>
  <si>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</si>
  <si>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</si>
  <si>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</si>
  <si>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</si>
  <si>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</si>
  <si>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</si>
  <si>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</si>
  <si>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</si>
  <si>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</si>
  <si>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</si>
  <si>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</si>
  <si>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</si>
  <si>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</si>
  <si>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</si>
  <si>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</si>
  <si>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</si>
  <si>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</si>
  <si>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</si>
  <si>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</si>
  <si>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</si>
  <si>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</si>
  <si>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</si>
  <si>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</si>
  <si>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</si>
  <si>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</si>
  <si>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</si>
  <si>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</si>
  <si>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</si>
  <si>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</si>
  <si>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</si>
  <si>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</si>
  <si>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</si>
  <si>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</si>
  <si>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</si>
  <si>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</si>
  <si>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</si>
  <si>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</si>
  <si>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</si>
  <si>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</si>
  <si>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</si>
  <si>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</si>
  <si>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</si>
  <si>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</si>
  <si>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</si>
  <si>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</si>
  <si>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</si>
  <si>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</si>
  <si>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</si>
  <si>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</si>
  <si>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</si>
  <si>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</si>
  <si>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</si>
  <si>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</si>
  <si>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</si>
  <si>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</si>
  <si>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</si>
  <si>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</si>
  <si>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</si>
  <si>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</si>
  <si>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</si>
  <si>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</si>
  <si>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</si>
  <si>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</si>
  <si>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</si>
  <si>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</si>
  <si>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</si>
  <si>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</si>
  <si>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</si>
  <si>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</si>
  <si>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</si>
  <si>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</si>
  <si>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</si>
  <si>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</si>
  <si>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</si>
  <si>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</si>
  <si>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</si>
  <si>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</si>
  <si>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</si>
  <si>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</si>
  <si>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</si>
  <si>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</si>
  <si>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</si>
  <si>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</si>
  <si>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</si>
  <si>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</si>
  <si>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</si>
  <si>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</si>
  <si>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</si>
  <si>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</si>
  <si>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</si>
  <si>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</si>
  <si>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</si>
  <si>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</si>
  <si>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</si>
  <si>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</si>
  <si>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</si>
  <si>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</si>
  <si>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</si>
  <si>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</si>
  <si>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</si>
  <si>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</si>
  <si>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</si>
  <si>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</si>
  <si>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</si>
  <si>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</si>
  <si>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</si>
  <si>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</si>
  <si>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</si>
  <si>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</si>
  <si>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</si>
  <si>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</si>
  <si>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</si>
  <si>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</si>
  <si>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</si>
  <si>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</si>
  <si>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</si>
  <si>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</si>
  <si>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</si>
  <si>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</si>
  <si>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</si>
  <si>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</si>
  <si>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</si>
  <si>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</si>
  <si>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</si>
  <si>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</si>
  <si>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</si>
  <si>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</si>
  <si>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</si>
  <si>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</si>
  <si>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</si>
  <si>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</si>
  <si>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</si>
  <si>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</si>
  <si>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</si>
  <si>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</si>
  <si>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</si>
  <si>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</si>
  <si>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</si>
  <si>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</si>
  <si>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</si>
  <si>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</si>
  <si>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</si>
  <si>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</si>
  <si>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</si>
  <si>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</si>
  <si>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</si>
  <si>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</si>
  <si>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</si>
  <si>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</si>
  <si>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</si>
  <si>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</si>
  <si>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</si>
  <si>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</si>
  <si>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</si>
  <si>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</si>
  <si>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</si>
  <si>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</si>
  <si>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</si>
  <si>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</si>
  <si>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</si>
  <si>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</si>
  <si>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</si>
  <si>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</si>
  <si>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</si>
  <si>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</si>
  <si>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</si>
  <si>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</si>
  <si>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</si>
  <si>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</si>
  <si>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</si>
  <si>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</si>
  <si>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</si>
  <si>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</si>
  <si>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</si>
  <si>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</si>
  <si>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</si>
  <si>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</si>
  <si>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</si>
  <si>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</si>
  <si>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</si>
  <si>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</si>
  <si>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</si>
  <si>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</si>
  <si>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</si>
  <si>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</si>
  <si>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</si>
  <si>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</si>
  <si>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</si>
  <si>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</si>
  <si>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</si>
  <si>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</si>
  <si>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</si>
  <si>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</si>
  <si>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</si>
  <si>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</si>
  <si>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</si>
  <si>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</si>
  <si>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</si>
  <si>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</si>
  <si>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</si>
  <si>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</si>
  <si>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</si>
  <si>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</si>
  <si>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</si>
  <si>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</si>
  <si>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</si>
  <si>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</si>
  <si>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</si>
  <si>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</si>
  <si>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</si>
  <si>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</si>
  <si>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</si>
  <si>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</si>
  <si>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</si>
  <si>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</si>
  <si>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</si>
  <si>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</si>
  <si>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</si>
  <si>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</si>
  <si>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</si>
  <si>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</si>
  <si>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</si>
  <si>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</si>
  <si>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</si>
  <si>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</si>
  <si>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</si>
  <si>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</si>
  <si>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</si>
  <si>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</si>
  <si>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</si>
  <si>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</si>
  <si>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</si>
  <si>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</si>
  <si>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</si>
  <si>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</si>
  <si>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</si>
  <si>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</si>
  <si>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</si>
  <si>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</si>
  <si>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</si>
  <si>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</si>
  <si>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</si>
  <si>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</si>
  <si>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</si>
  <si>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</si>
  <si>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</si>
  <si>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</si>
  <si>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</si>
  <si>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</si>
  <si>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</si>
  <si>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</si>
  <si>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</si>
  <si>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</si>
  <si>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</si>
  <si>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</si>
  <si>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</si>
  <si>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</si>
  <si>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</si>
  <si>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</si>
  <si>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</si>
  <si>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</si>
  <si>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</si>
  <si>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</si>
  <si>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</si>
  <si>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</si>
  <si>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</si>
  <si>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</si>
  <si>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</si>
  <si>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</si>
  <si>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</si>
  <si>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</si>
  <si>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</si>
  <si>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</si>
  <si>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</si>
  <si>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</si>
  <si>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</si>
  <si>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</si>
  <si>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</si>
  <si>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</si>
  <si>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</si>
  <si>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</si>
  <si>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</si>
  <si>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</si>
  <si>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</si>
  <si>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</si>
  <si>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</si>
  <si>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</si>
  <si>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</si>
  <si>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</si>
  <si>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</si>
  <si>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</si>
  <si>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</si>
  <si>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</si>
  <si>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</si>
  <si>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</si>
  <si>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</si>
  <si>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</si>
  <si>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</si>
  <si>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</si>
  <si>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</si>
  <si>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</si>
  <si>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</si>
  <si>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</si>
  <si>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</si>
  <si>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</si>
  <si>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</si>
  <si>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</si>
  <si>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</si>
  <si>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</si>
  <si>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</si>
  <si>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</si>
  <si>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</si>
  <si>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</si>
  <si>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</si>
  <si>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</si>
  <si>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</si>
  <si>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</si>
  <si>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</si>
  <si>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</si>
  <si>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</si>
  <si>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</si>
  <si>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</si>
  <si>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</si>
  <si>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</si>
  <si>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</si>
  <si>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</si>
  <si>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</si>
  <si>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</si>
  <si>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</si>
  <si>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</si>
  <si>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</si>
  <si>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</si>
  <si>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</si>
  <si>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</si>
  <si>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</si>
  <si>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</si>
  <si>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</si>
  <si>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</si>
  <si>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</si>
  <si>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</si>
  <si>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</si>
  <si>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</si>
  <si>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</si>
  <si>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</si>
  <si>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</si>
  <si>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</si>
  <si>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</si>
  <si>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</si>
  <si>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</si>
  <si>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</si>
  <si>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</si>
  <si>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</si>
  <si>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</si>
  <si>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</si>
  <si>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</si>
  <si>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</si>
  <si>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</si>
  <si>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</si>
  <si>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</si>
  <si>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</si>
  <si>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</si>
  <si>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</si>
  <si>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</si>
  <si>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</si>
  <si>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</si>
  <si>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</si>
  <si>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</si>
  <si>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</si>
  <si>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</si>
  <si>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</si>
  <si>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</si>
  <si>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</si>
  <si>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</si>
  <si>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</si>
  <si>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</si>
  <si>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</si>
  <si>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</si>
  <si>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</si>
  <si>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</si>
  <si>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</si>
  <si>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</si>
  <si>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</si>
  <si>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</si>
  <si>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</si>
  <si>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</si>
  <si>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</si>
  <si>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</si>
  <si>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</si>
  <si>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</si>
  <si>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</si>
  <si>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</si>
  <si>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</si>
  <si>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</si>
  <si>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</si>
  <si>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</si>
  <si>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</si>
  <si>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</si>
  <si>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</si>
  <si>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</si>
  <si>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</si>
  <si>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</si>
  <si>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</si>
  <si>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</si>
  <si>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</si>
  <si>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</si>
  <si>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</si>
  <si>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</si>
  <si>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</si>
  <si>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</si>
  <si>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</si>
  <si>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</si>
  <si>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</si>
  <si>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</si>
  <si>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</si>
  <si>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</si>
  <si>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</si>
  <si>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</si>
  <si>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</si>
  <si>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</si>
  <si>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</si>
  <si>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</si>
  <si>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</si>
  <si>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</si>
  <si>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</si>
  <si>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</si>
  <si>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</si>
  <si>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</si>
  <si>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</si>
  <si>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</si>
  <si>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</si>
  <si>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</si>
  <si>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</si>
  <si>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</si>
  <si>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</si>
  <si>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</si>
  <si>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</si>
  <si>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</si>
  <si>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</si>
  <si>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</si>
  <si>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</si>
  <si>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</si>
  <si>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</si>
  <si>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</si>
  <si>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</si>
  <si>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</si>
  <si>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</si>
  <si>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</si>
  <si>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</si>
  <si>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</si>
  <si>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</si>
  <si>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</si>
  <si>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</si>
  <si>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</si>
  <si>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</si>
  <si>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</si>
  <si>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</si>
  <si>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</si>
  <si>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</si>
  <si>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</si>
  <si>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</si>
  <si>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</si>
  <si>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</si>
  <si>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</si>
  <si>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</si>
  <si>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</si>
  <si>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</si>
  <si>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</si>
  <si>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</si>
  <si>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</si>
  <si>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</si>
  <si>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</si>
  <si>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</si>
  <si>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</si>
  <si>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</si>
  <si>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</si>
  <si>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</si>
  <si>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</si>
  <si>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</si>
  <si>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</si>
  <si>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</si>
  <si>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</si>
  <si>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</si>
  <si>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</si>
  <si>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</si>
  <si>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</si>
  <si>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</si>
  <si>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</si>
  <si>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</si>
  <si>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</si>
  <si>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</si>
  <si>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</si>
  <si>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</si>
  <si>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</si>
  <si>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</si>
  <si>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</si>
  <si>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</si>
  <si>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</si>
  <si>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</si>
  <si>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</si>
  <si>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</si>
  <si>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</si>
  <si>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</si>
  <si>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</si>
  <si>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</si>
  <si>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</si>
  <si>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</si>
  <si>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</si>
  <si>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</si>
  <si>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</si>
  <si>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</si>
  <si>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</si>
  <si>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</si>
  <si>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</si>
  <si>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</si>
  <si>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</si>
  <si>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</si>
  <si>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</si>
  <si>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</si>
  <si>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</si>
  <si>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</si>
  <si>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</si>
  <si>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</si>
  <si>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</si>
  <si>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</si>
  <si>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</si>
  <si>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</si>
  <si>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</si>
  <si>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</si>
  <si>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</si>
  <si>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</si>
  <si>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</si>
  <si>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</si>
  <si>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</si>
  <si>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</si>
  <si>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</si>
  <si>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</si>
  <si>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</si>
  <si>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</si>
  <si>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</si>
  <si>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</si>
  <si>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</si>
  <si>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</si>
  <si>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</si>
  <si>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</si>
  <si>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</si>
  <si>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</si>
  <si>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</si>
  <si>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</si>
  <si>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</si>
  <si>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</si>
  <si>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</si>
  <si>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</si>
  <si>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</si>
  <si>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</si>
  <si>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</si>
  <si>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</si>
  <si>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</si>
  <si>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</si>
  <si>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</si>
  <si>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</si>
  <si>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</si>
  <si>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</si>
  <si>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</si>
  <si>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</si>
  <si>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</si>
  <si>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</si>
  <si>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</si>
  <si>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</si>
  <si>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</si>
  <si>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</si>
  <si>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</si>
  <si>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</si>
  <si>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</si>
  <si>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</si>
  <si>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</si>
  <si>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</si>
  <si>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</si>
  <si>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</si>
  <si>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</si>
  <si>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</si>
  <si>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</si>
  <si>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</si>
  <si>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</si>
  <si>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</si>
  <si>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</si>
  <si>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</si>
  <si>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</si>
  <si>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</si>
  <si>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</si>
  <si>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</si>
  <si>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</si>
  <si>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</si>
  <si>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</si>
  <si>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</si>
  <si>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</si>
  <si>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</si>
  <si>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</si>
  <si>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</si>
  <si>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</si>
  <si>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</si>
  <si>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</si>
  <si>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</si>
  <si>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</si>
  <si>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</si>
  <si>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</si>
  <si>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</si>
  <si>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</si>
  <si>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</si>
  <si>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</si>
  <si>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</si>
  <si>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</si>
  <si>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</si>
  <si>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</si>
  <si>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</si>
  <si>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</si>
  <si>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</si>
  <si>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</si>
  <si>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</si>
  <si>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</si>
  <si>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</si>
  <si>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</si>
  <si>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</si>
  <si>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</si>
  <si>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</si>
  <si>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</si>
  <si>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</si>
  <si>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</si>
  <si>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</si>
  <si>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</si>
  <si>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</si>
  <si>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</si>
  <si>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</si>
  <si>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</si>
  <si>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</si>
  <si>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</si>
  <si>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</si>
  <si>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</si>
  <si>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</si>
  <si>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</si>
  <si>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</si>
  <si>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</si>
  <si>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</si>
  <si>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</si>
  <si>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</si>
  <si>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</si>
  <si>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</si>
  <si>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</si>
  <si>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</si>
  <si>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</si>
  <si>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</si>
  <si>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</si>
  <si>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</si>
  <si>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</si>
  <si>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</si>
  <si>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</si>
  <si>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</si>
  <si>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</si>
  <si>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</si>
  <si>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</si>
  <si>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</si>
  <si>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</si>
  <si>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</si>
  <si>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</si>
  <si>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</si>
  <si>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</si>
  <si>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</si>
  <si>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</si>
  <si>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</si>
  <si>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</si>
  <si>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</si>
  <si>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</si>
  <si>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</si>
  <si>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</si>
  <si>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</si>
  <si>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</si>
  <si>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</si>
  <si>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</si>
  <si>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</si>
  <si>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</si>
  <si>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</si>
  <si>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</si>
  <si>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</si>
  <si>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</si>
  <si>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</si>
  <si>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</si>
  <si>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</si>
  <si>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</si>
  <si>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</si>
  <si>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</si>
  <si>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</si>
  <si>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</si>
  <si>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</si>
  <si>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</si>
  <si>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</si>
  <si>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</si>
  <si>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</si>
  <si>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</si>
  <si>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</si>
  <si>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</si>
  <si>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</si>
  <si>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</si>
  <si>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</si>
  <si>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</si>
  <si>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</si>
  <si>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</si>
  <si>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</si>
  <si>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</si>
  <si>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</si>
  <si>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</si>
  <si>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</si>
  <si>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</si>
  <si>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</si>
  <si>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</si>
  <si>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</si>
  <si>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</si>
  <si>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</si>
  <si>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</si>
  <si>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</si>
  <si>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</si>
  <si>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</si>
  <si>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</si>
  <si>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</si>
  <si>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</si>
  <si>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</si>
  <si>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</si>
  <si>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</si>
  <si>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</si>
  <si>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</si>
  <si>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</si>
  <si>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</si>
  <si>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</si>
  <si>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</si>
  <si>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</si>
  <si>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</si>
  <si>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</si>
  <si>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</si>
  <si>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</si>
  <si>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</si>
  <si>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</si>
  <si>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</si>
  <si>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</si>
  <si>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</si>
  <si>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</si>
  <si>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</si>
  <si>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</si>
  <si>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</si>
  <si>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</si>
  <si>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</si>
  <si>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</si>
  <si>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</si>
  <si>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</si>
  <si>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</si>
  <si>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</si>
  <si>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</si>
  <si>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</si>
  <si>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</si>
  <si>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</si>
  <si>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</si>
  <si>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</si>
  <si>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</si>
  <si>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</si>
  <si>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</si>
  <si>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</si>
  <si>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</si>
  <si>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</si>
  <si>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</si>
  <si>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</si>
  <si>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</si>
  <si>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</si>
  <si>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</si>
  <si>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</si>
  <si>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</si>
  <si>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</si>
  <si>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</si>
  <si>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</si>
  <si>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</si>
  <si>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</si>
  <si>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</si>
  <si>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</si>
  <si>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</si>
  <si>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</si>
  <si>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</si>
  <si>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</si>
  <si>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</si>
  <si>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</si>
  <si>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</si>
  <si>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</si>
  <si>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</si>
  <si>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</si>
  <si>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</si>
  <si>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</si>
  <si>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</si>
  <si>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</si>
  <si>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</si>
  <si>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</si>
  <si>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</si>
  <si>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</si>
  <si>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</si>
  <si>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</si>
  <si>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</si>
  <si>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</si>
  <si>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</si>
  <si>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</si>
  <si>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</si>
  <si>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</si>
  <si>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</si>
  <si>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</si>
  <si>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</si>
  <si>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</si>
  <si>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</si>
  <si>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</si>
  <si>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</si>
  <si>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</si>
  <si>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</si>
  <si>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</si>
  <si>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</si>
  <si>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</si>
  <si>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</si>
  <si>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</si>
  <si>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</si>
  <si>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</si>
  <si>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</si>
  <si>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</si>
  <si>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</si>
  <si>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</si>
  <si>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</si>
  <si>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</si>
  <si>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</si>
  <si>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</si>
  <si>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</si>
  <si>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</si>
  <si>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</si>
  <si>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</si>
  <si>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</si>
  <si>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</si>
  <si>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</si>
  <si>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</si>
  <si>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</si>
  <si>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</si>
  <si>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</si>
  <si>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</si>
  <si>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</si>
  <si>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</si>
  <si>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</si>
  <si>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</si>
  <si>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</si>
  <si>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</si>
  <si>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</si>
  <si>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</si>
  <si>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</si>
  <si>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</si>
  <si>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</si>
  <si>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</si>
  <si>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</si>
  <si>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</si>
  <si>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</si>
  <si>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</si>
  <si>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</si>
  <si>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</si>
  <si>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</si>
  <si>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</si>
  <si>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</si>
  <si>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</si>
  <si>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</si>
  <si>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</si>
  <si>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</si>
  <si>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</si>
  <si>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</si>
  <si>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</si>
  <si>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</si>
  <si>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</si>
  <si>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</si>
  <si>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</si>
  <si>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</si>
  <si>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</si>
  <si>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</si>
  <si>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</si>
  <si>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</si>
  <si>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</si>
  <si>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</si>
  <si>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</si>
  <si>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</si>
  <si>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</si>
  <si>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</si>
  <si>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</si>
  <si>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</si>
  <si>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</si>
  <si>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</si>
  <si>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</si>
  <si>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</si>
  <si>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</si>
  <si>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</si>
  <si>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</si>
  <si>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</si>
  <si>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</si>
  <si>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</si>
  <si>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</si>
  <si>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</si>
  <si>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</si>
  <si>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</si>
  <si>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</si>
  <si>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</si>
  <si>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</si>
  <si>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</si>
  <si>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</si>
  <si>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</si>
  <si>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</si>
  <si>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</si>
  <si>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</si>
  <si>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</si>
  <si>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</si>
  <si>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</si>
  <si>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</si>
  <si>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</si>
  <si>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</si>
  <si>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</si>
  <si>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</si>
  <si>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</si>
  <si>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</si>
  <si>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</si>
  <si>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</si>
  <si>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</si>
  <si>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</si>
  <si>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</si>
  <si>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</si>
  <si>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</si>
  <si>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</si>
  <si>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</si>
  <si>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</si>
  <si>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</si>
  <si>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</si>
  <si>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</si>
  <si>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</si>
  <si>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</si>
  <si>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</si>
  <si>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</si>
  <si>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</si>
  <si>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</si>
  <si>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</si>
  <si>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</si>
  <si>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</si>
  <si>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</si>
  <si>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</si>
  <si>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</si>
  <si>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</si>
  <si>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</si>
  <si>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</si>
  <si>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</si>
  <si>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</si>
  <si>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</si>
  <si>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</si>
  <si>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</si>
  <si>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</si>
  <si>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</si>
  <si>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</si>
  <si>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</si>
  <si>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</si>
  <si>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</si>
  <si>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</si>
  <si>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</si>
  <si>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</si>
  <si>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</si>
  <si>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</si>
  <si>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</si>
  <si>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</si>
  <si>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</si>
  <si>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</si>
  <si>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</si>
  <si>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</si>
  <si>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</si>
  <si>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</si>
  <si>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</si>
  <si>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</si>
  <si>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</si>
  <si>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</si>
  <si>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</si>
  <si>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</si>
  <si>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</si>
  <si>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</si>
  <si>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</si>
  <si>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</si>
  <si>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</si>
  <si>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</si>
  <si>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</si>
  <si>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</si>
  <si>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</si>
  <si>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</si>
  <si>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</si>
  <si>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</si>
  <si>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</si>
  <si>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</si>
  <si>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</si>
  <si>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</si>
  <si>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</si>
  <si>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</si>
  <si>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</si>
  <si>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</si>
  <si>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</si>
  <si>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</si>
  <si>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</si>
  <si>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</si>
  <si>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</si>
  <si>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</si>
  <si>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</si>
  <si>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</si>
  <si>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</si>
  <si>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</si>
  <si>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</si>
  <si>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</si>
  <si>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</si>
  <si>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</si>
  <si>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</si>
  <si>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</si>
  <si>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</si>
  <si>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</si>
  <si>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</si>
  <si>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</si>
  <si>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</si>
  <si>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</si>
  <si>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</si>
  <si>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</si>
  <si>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</si>
  <si>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</si>
  <si>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</si>
  <si>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</si>
  <si>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</si>
  <si>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</si>
  <si>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</si>
  <si>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</si>
  <si>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</si>
  <si>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</si>
  <si>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</si>
  <si>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</si>
  <si>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</si>
  <si>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</si>
  <si>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</si>
  <si>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</si>
  <si>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</si>
  <si>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</si>
  <si>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</si>
  <si>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</si>
  <si>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</si>
  <si>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</si>
  <si>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</si>
  <si>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</si>
  <si>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</si>
  <si>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</si>
  <si>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</si>
  <si>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</si>
  <si>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</si>
  <si>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</si>
  <si>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</si>
  <si>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</si>
  <si>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</si>
  <si>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</si>
  <si>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</si>
  <si>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</si>
  <si>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</si>
  <si>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</si>
  <si>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</si>
  <si>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</si>
  <si>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</si>
  <si>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</si>
  <si>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</si>
  <si>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</si>
  <si>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</si>
  <si>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</si>
  <si>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</si>
  <si>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</si>
  <si>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</si>
  <si>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</si>
  <si>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</si>
  <si>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</si>
  <si>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</si>
  <si>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</si>
  <si>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</si>
  <si>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</si>
  <si>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</si>
  <si>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</si>
  <si>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</si>
  <si>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</si>
  <si>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</si>
  <si>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</si>
  <si>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</si>
  <si>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</si>
  <si>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</si>
  <si>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</si>
  <si>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</si>
  <si>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</si>
  <si>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</si>
  <si>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</si>
  <si>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</si>
  <si>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</si>
  <si>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</si>
  <si>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</si>
  <si>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</si>
  <si>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</si>
  <si>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</si>
  <si>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</si>
  <si>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</si>
  <si>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</si>
  <si>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</si>
  <si>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</si>
  <si>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</si>
  <si>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</si>
  <si>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</si>
  <si>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</si>
  <si>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</si>
  <si>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</si>
  <si>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</si>
  <si>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</si>
  <si>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</si>
  <si>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</si>
  <si>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</si>
  <si>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</si>
  <si>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</si>
  <si>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</si>
  <si>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</si>
  <si>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</si>
  <si>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</si>
  <si>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</si>
  <si>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</si>
  <si>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</si>
  <si>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</si>
  <si>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</si>
  <si>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</si>
  <si>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</si>
  <si>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</si>
  <si>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</si>
  <si>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</si>
  <si>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</si>
  <si>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</si>
  <si>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</si>
  <si>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</si>
  <si>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</si>
  <si>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</si>
  <si>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</si>
  <si>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</si>
  <si>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</si>
  <si>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</si>
  <si>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</si>
  <si>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</si>
  <si>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</si>
  <si>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</si>
  <si>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</si>
  <si>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</si>
  <si>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</si>
  <si>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</si>
  <si>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</si>
  <si>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</si>
  <si>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</si>
  <si>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</si>
  <si>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</si>
  <si>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</si>
  <si>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</si>
  <si>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</si>
  <si>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</si>
  <si>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</si>
  <si>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</si>
  <si>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</si>
  <si>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</si>
  <si>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</si>
  <si>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</si>
  <si>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</si>
  <si>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</si>
  <si>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</si>
  <si>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</si>
  <si>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</si>
  <si>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</si>
  <si>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</si>
  <si>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</si>
  <si>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</si>
  <si>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</si>
  <si>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</si>
  <si>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</si>
  <si>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</si>
  <si>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</si>
  <si>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</si>
  <si>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</si>
  <si>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</si>
  <si>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</si>
  <si>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</si>
  <si>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</si>
  <si>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</si>
  <si>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</si>
  <si>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</si>
  <si>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</si>
  <si>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</si>
  <si>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</si>
  <si>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</si>
  <si>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</si>
  <si>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</si>
  <si>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</si>
  <si>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</si>
  <si>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</si>
  <si>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</si>
  <si>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</si>
  <si>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</si>
  <si>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</si>
  <si>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</si>
  <si>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</si>
  <si>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</si>
  <si>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</si>
  <si>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</si>
  <si>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</si>
  <si>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</si>
  <si>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</si>
  <si>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</si>
  <si>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</si>
  <si>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</si>
  <si>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</si>
  <si>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</si>
  <si>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</si>
  <si>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</si>
  <si>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</si>
  <si>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</si>
  <si>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</si>
  <si>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</si>
  <si>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</si>
  <si>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</si>
  <si>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</si>
  <si>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</si>
  <si>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</si>
  <si>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</si>
  <si>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</si>
  <si>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</si>
  <si>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</si>
  <si>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</si>
  <si>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</si>
  <si>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</si>
  <si>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</si>
  <si>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</si>
  <si>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</si>
  <si>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</si>
  <si>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</si>
  <si>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</si>
  <si>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</si>
  <si>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</si>
  <si>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</si>
  <si>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</si>
  <si>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</si>
  <si>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</si>
  <si>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</si>
  <si>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</si>
  <si>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</si>
  <si>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</si>
  <si>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</si>
  <si>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</si>
  <si>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</si>
  <si>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</si>
  <si>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</si>
  <si>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</si>
  <si>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</si>
  <si>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</si>
  <si>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</si>
  <si>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</si>
  <si>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</si>
  <si>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</si>
  <si>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</si>
  <si>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</si>
  <si>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</si>
  <si>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</si>
  <si>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</si>
  <si>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</si>
  <si>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</si>
  <si>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</si>
  <si>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</si>
  <si>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</si>
  <si>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</si>
  <si>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</si>
  <si>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</si>
  <si>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</si>
  <si>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</si>
  <si>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</si>
  <si>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</si>
  <si>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</si>
  <si>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</si>
  <si>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</si>
  <si>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</si>
  <si>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</si>
  <si>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</si>
  <si>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</si>
  <si>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</si>
  <si>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</si>
  <si>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</si>
  <si>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</si>
  <si>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</si>
  <si>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</si>
  <si>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</si>
  <si>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</si>
  <si>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</si>
  <si>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</si>
  <si>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</si>
  <si>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</si>
  <si>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</si>
  <si>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</si>
  <si>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</si>
  <si>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</si>
  <si>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</si>
  <si>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</si>
  <si>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</si>
  <si>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</si>
  <si>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</si>
  <si>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</si>
  <si>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</si>
  <si>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</si>
  <si>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</si>
  <si>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</si>
  <si>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</si>
  <si>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</si>
  <si>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</si>
  <si>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</si>
  <si>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</si>
  <si>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</si>
  <si>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</si>
  <si>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</si>
  <si>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</si>
  <si>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</si>
  <si>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</si>
  <si>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</si>
  <si>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</si>
  <si>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</si>
  <si>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</si>
  <si>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</si>
  <si>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</si>
  <si>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</si>
  <si>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</si>
  <si>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</si>
  <si>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</si>
  <si>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</si>
  <si>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</si>
  <si>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</si>
  <si>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</si>
  <si>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</si>
  <si>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</si>
  <si>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</si>
  <si>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</si>
  <si>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</si>
  <si>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</si>
  <si>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</si>
  <si>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</si>
  <si>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</si>
  <si>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</si>
  <si>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</si>
  <si>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</si>
  <si>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</si>
  <si>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</si>
  <si>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</si>
  <si>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</si>
  <si>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</si>
  <si>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</si>
  <si>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</si>
  <si>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</si>
  <si>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</si>
  <si>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</si>
  <si>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</si>
  <si>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</si>
  <si>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</si>
  <si>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</si>
  <si>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</si>
  <si>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</si>
  <si>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</si>
  <si>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</si>
  <si>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</si>
  <si>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</si>
  <si>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</si>
  <si>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</si>
  <si>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</si>
  <si>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</si>
  <si>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</si>
  <si>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</si>
  <si>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</si>
  <si>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</si>
  <si>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</si>
  <si>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</si>
  <si>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</si>
  <si>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</si>
  <si>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</si>
  <si>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</si>
  <si>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</si>
  <si>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</si>
  <si>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</si>
  <si>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</si>
  <si>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</si>
  <si>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</si>
  <si>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</si>
  <si>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</si>
  <si>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</si>
  <si>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</si>
  <si>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</si>
  <si>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</si>
  <si>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</si>
  <si>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</si>
  <si>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</si>
  <si>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</si>
  <si>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</si>
  <si>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</si>
  <si>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</si>
  <si>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</si>
  <si>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</si>
  <si>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</si>
  <si>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</si>
  <si>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</si>
  <si>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</si>
  <si>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</si>
  <si>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</si>
  <si>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</si>
  <si>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</si>
  <si>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</si>
  <si>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</si>
  <si>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</si>
  <si>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</si>
  <si>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</si>
  <si>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</si>
  <si>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</si>
  <si>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</si>
  <si>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</si>
  <si>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</si>
  <si>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</si>
  <si>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</si>
  <si>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</si>
  <si>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</si>
  <si>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</si>
  <si>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</si>
  <si>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</si>
  <si>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</si>
  <si>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</si>
  <si>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</si>
  <si>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</si>
  <si>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</si>
  <si>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</si>
  <si>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</si>
  <si>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</si>
  <si>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</si>
  <si>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</si>
  <si>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</si>
  <si>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</si>
  <si>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</si>
  <si>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</si>
  <si>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</si>
  <si>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</si>
  <si>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</si>
  <si>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</si>
  <si>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</si>
  <si>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</si>
  <si>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</si>
  <si>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</si>
  <si>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</si>
  <si>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</si>
  <si>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</si>
  <si>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</si>
  <si>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</si>
  <si>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</si>
  <si>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</si>
  <si>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</si>
  <si>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</si>
  <si>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</si>
  <si>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</si>
  <si>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</si>
  <si>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</si>
  <si>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</si>
  <si>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</si>
  <si>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</si>
  <si>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</si>
  <si>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</si>
  <si>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</si>
  <si>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</si>
  <si>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</si>
  <si>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</si>
  <si>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</si>
  <si>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</si>
  <si>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</si>
  <si>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</si>
  <si>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</si>
  <si>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</si>
  <si>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</si>
  <si>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</si>
  <si>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</si>
  <si>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</si>
  <si>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</si>
  <si>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</si>
  <si>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</si>
  <si>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</si>
  <si>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</si>
  <si>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</si>
  <si>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</si>
  <si>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</si>
  <si>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</si>
  <si>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</si>
  <si>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</si>
  <si>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</si>
  <si>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</si>
  <si>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</si>
  <si>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</si>
  <si>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</si>
  <si>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</si>
  <si>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</si>
  <si>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</si>
  <si>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</si>
  <si>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</si>
  <si>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</si>
  <si>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</si>
  <si>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</si>
  <si>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</si>
  <si>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</si>
  <si>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</si>
  <si>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</si>
  <si>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</si>
  <si>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</si>
  <si>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</si>
  <si>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</si>
  <si>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</si>
  <si>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</si>
  <si>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</si>
  <si>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</si>
  <si>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</si>
  <si>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</si>
  <si>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</si>
  <si>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</si>
  <si>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</si>
  <si>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</si>
  <si>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</si>
  <si>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</si>
  <si>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</si>
  <si>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</si>
  <si>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</si>
  <si>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</si>
  <si>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</si>
  <si>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</si>
  <si>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</si>
  <si>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</si>
  <si>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</si>
  <si>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</si>
  <si>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</si>
  <si>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</si>
  <si>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</si>
  <si>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</si>
  <si>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</si>
  <si>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</si>
  <si>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</si>
  <si>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</si>
  <si>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</si>
  <si>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</si>
  <si>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</si>
  <si>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</si>
  <si>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</si>
  <si>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</si>
  <si>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</si>
  <si>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</si>
  <si>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</si>
  <si>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</si>
  <si>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</si>
  <si>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</si>
  <si>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</si>
  <si>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</si>
  <si>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</si>
  <si>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</si>
  <si>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</si>
  <si>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</si>
  <si>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</si>
  <si>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</si>
  <si>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</si>
  <si>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</si>
  <si>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</si>
  <si>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</si>
  <si>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</si>
  <si>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</si>
  <si>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</si>
  <si>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</si>
  <si>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</si>
  <si>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</si>
  <si>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</si>
  <si>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</si>
  <si>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</si>
  <si>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</si>
  <si>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</si>
  <si>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</si>
  <si>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</si>
  <si>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</si>
  <si>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</si>
  <si>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</si>
  <si>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</si>
  <si>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</si>
  <si>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</si>
  <si>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</si>
  <si>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</si>
  <si>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</si>
  <si>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</si>
  <si>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</si>
  <si>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</si>
  <si>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</si>
  <si>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</si>
  <si>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</si>
  <si>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</si>
  <si>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</si>
  <si>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</si>
  <si>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</si>
  <si>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</si>
  <si>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</si>
  <si>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</si>
  <si>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</si>
  <si>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</si>
  <si>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</si>
  <si>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</si>
  <si>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</si>
  <si>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</si>
  <si>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</si>
  <si>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</si>
  <si>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</si>
  <si>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</si>
  <si>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</si>
  <si>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</si>
  <si>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</si>
  <si>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</si>
  <si>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</si>
  <si>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</si>
  <si>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</si>
  <si>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</si>
  <si>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</si>
  <si>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</si>
  <si>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</si>
  <si>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</si>
  <si>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</si>
  <si>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</si>
  <si>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</si>
  <si>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</si>
  <si>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</si>
  <si>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</si>
  <si>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</si>
  <si>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</si>
  <si>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</si>
  <si>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</si>
  <si>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</si>
  <si>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</si>
  <si>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</si>
  <si>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</si>
  <si>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</si>
  <si>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</si>
  <si>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</si>
  <si>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</si>
  <si>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</si>
  <si>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</si>
  <si>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</si>
  <si>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</si>
  <si>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</si>
  <si>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</si>
  <si>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</si>
  <si>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</si>
  <si>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</si>
  <si>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</si>
  <si>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</si>
  <si>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</si>
  <si>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</si>
  <si>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</si>
  <si>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</si>
  <si>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</si>
  <si>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</si>
  <si>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</si>
  <si>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</si>
  <si>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</si>
  <si>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</si>
  <si>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</si>
  <si>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</si>
  <si>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</si>
  <si>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</si>
  <si>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</si>
  <si>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</si>
  <si>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</si>
  <si>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</si>
  <si>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</si>
  <si>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</si>
  <si>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</si>
  <si>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</si>
  <si>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</si>
  <si>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</si>
  <si>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</si>
  <si>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</si>
  <si>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</si>
  <si>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</si>
  <si>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</si>
  <si>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</si>
  <si>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</si>
  <si>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</si>
  <si>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</si>
  <si>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</si>
  <si>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</si>
  <si>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</si>
  <si>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</si>
  <si>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</si>
  <si>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</si>
  <si>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</si>
  <si>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</si>
  <si>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</si>
  <si>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</si>
  <si>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</si>
  <si>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</si>
  <si>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</si>
  <si>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</si>
  <si>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</si>
  <si>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</si>
  <si>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</si>
  <si>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</si>
  <si>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</si>
  <si>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</si>
  <si>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</si>
  <si>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</si>
  <si>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</si>
  <si>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</si>
  <si>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</si>
  <si>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</si>
  <si>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</si>
  <si>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</si>
  <si>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</si>
  <si>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</si>
  <si>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</si>
  <si>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</si>
  <si>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</si>
  <si>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</si>
  <si>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</si>
  <si>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</si>
  <si>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</si>
  <si>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</si>
  <si>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</si>
  <si>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</si>
  <si>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</si>
  <si>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</si>
  <si>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</si>
  <si>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</si>
  <si>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</si>
  <si>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</si>
  <si>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</si>
  <si>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</si>
  <si>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</si>
  <si>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</si>
  <si>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</si>
  <si>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</si>
  <si>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</si>
  <si>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</si>
  <si>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</si>
  <si>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</si>
  <si>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</si>
  <si>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</si>
  <si>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</si>
  <si>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</si>
  <si>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</si>
  <si>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</si>
  <si>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</si>
  <si>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</si>
  <si>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</si>
  <si>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</si>
  <si>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</si>
  <si>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</si>
  <si>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</si>
  <si>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</si>
  <si>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</si>
  <si>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</si>
  <si>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</si>
  <si>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</si>
  <si>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</si>
  <si>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</si>
  <si>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</si>
  <si>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</si>
  <si>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</si>
  <si>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</si>
  <si>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</si>
  <si>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</si>
  <si>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</si>
  <si>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</si>
  <si>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</si>
  <si>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</si>
  <si>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</si>
  <si>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</si>
  <si>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</si>
  <si>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</si>
  <si>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</si>
  <si>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</si>
  <si>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</si>
  <si>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</si>
  <si>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</si>
  <si>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</si>
  <si>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</si>
  <si>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</si>
  <si>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</si>
  <si>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</si>
  <si>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</si>
  <si>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</si>
  <si>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</si>
  <si>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</si>
  <si>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</si>
  <si>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</si>
  <si>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</si>
  <si>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</si>
  <si>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</si>
  <si>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</si>
  <si>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</si>
  <si>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</si>
  <si>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</si>
  <si>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</si>
  <si>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</si>
  <si>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</si>
  <si>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</si>
  <si>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</si>
  <si>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</si>
  <si>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</si>
  <si>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</si>
  <si>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</si>
  <si>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</si>
  <si>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</si>
  <si>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</si>
  <si>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</si>
  <si>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</si>
  <si>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</si>
  <si>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</si>
  <si>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</si>
  <si>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</si>
  <si>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</si>
  <si>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</si>
  <si>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</si>
  <si>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</si>
  <si>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</si>
  <si>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</si>
  <si>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</si>
  <si>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</si>
  <si>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</si>
  <si>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</si>
  <si>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</si>
  <si>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</si>
  <si>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</si>
  <si>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</si>
  <si>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</si>
  <si>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</si>
  <si>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</si>
  <si>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</si>
  <si>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</si>
  <si>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</si>
  <si>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</si>
  <si>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</si>
  <si>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</si>
  <si>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</si>
  <si>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</si>
  <si>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</si>
  <si>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</si>
  <si>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</si>
  <si>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</si>
  <si>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</si>
  <si>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</si>
  <si>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</si>
  <si>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</si>
  <si>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</si>
  <si>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</si>
  <si>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</si>
  <si>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</si>
  <si>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</si>
  <si>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</si>
  <si>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</si>
  <si>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</si>
  <si>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</si>
  <si>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</si>
  <si>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</si>
  <si>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</si>
  <si>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</si>
  <si>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</si>
  <si>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</si>
  <si>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</si>
  <si>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</si>
  <si>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</si>
  <si>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</si>
  <si>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</si>
  <si>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</si>
  <si>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</si>
  <si>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</si>
  <si>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</si>
  <si>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</si>
  <si>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</si>
  <si>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</si>
  <si>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</si>
  <si>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</si>
  <si>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</si>
  <si>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</si>
  <si>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</si>
  <si>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</si>
  <si>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</si>
  <si>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</si>
  <si>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</si>
  <si>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</si>
  <si>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</si>
  <si>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</si>
  <si>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</si>
  <si>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</si>
  <si>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</si>
  <si>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</si>
  <si>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</si>
  <si>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</si>
  <si>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</si>
  <si>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</si>
  <si>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</si>
  <si>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</si>
  <si>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</si>
  <si>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</si>
  <si>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</si>
  <si>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</si>
  <si>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</si>
  <si>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</si>
  <si>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</si>
  <si>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</si>
  <si>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</si>
  <si>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</si>
  <si>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</si>
  <si>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</si>
  <si>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</si>
  <si>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</si>
  <si>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</si>
  <si>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</si>
  <si>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</si>
  <si>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</si>
  <si>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</si>
  <si>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</si>
  <si>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</si>
  <si>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</si>
  <si>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</si>
  <si>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</si>
  <si>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</si>
  <si>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</si>
  <si>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</si>
  <si>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</si>
  <si>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</si>
  <si>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</si>
  <si>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</si>
  <si>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</si>
  <si>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</si>
  <si>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</si>
  <si>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</si>
  <si>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</si>
  <si>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</si>
  <si>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</si>
  <si>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</si>
  <si>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</si>
  <si>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</si>
  <si>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</si>
  <si>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</si>
  <si>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</si>
  <si>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</si>
  <si>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</si>
  <si>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</si>
  <si>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</si>
  <si>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</si>
  <si>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</si>
  <si>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</si>
  <si>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</si>
  <si>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</si>
  <si>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</si>
  <si>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</si>
  <si>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</si>
  <si>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</si>
  <si>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</si>
  <si>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</si>
  <si>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</si>
  <si>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</si>
  <si>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</si>
  <si>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</si>
  <si>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</si>
  <si>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</si>
  <si>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</si>
  <si>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</si>
  <si>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</si>
  <si>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</si>
  <si>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</si>
  <si>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</si>
  <si>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</si>
  <si>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</si>
  <si>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</si>
  <si>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</si>
  <si>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</si>
  <si>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</si>
  <si>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</si>
  <si>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</si>
  <si>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</si>
  <si>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</si>
  <si>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</si>
  <si>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</si>
  <si>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</si>
  <si>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</si>
  <si>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</si>
  <si>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</si>
  <si>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</si>
  <si>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</si>
  <si>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</si>
  <si>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</si>
  <si>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</si>
  <si>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</si>
  <si>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</si>
  <si>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</si>
  <si>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</si>
  <si>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</si>
  <si>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</si>
  <si>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</si>
  <si>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</si>
  <si>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</si>
  <si>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</si>
  <si>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</si>
  <si>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</si>
  <si>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</si>
  <si>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</si>
  <si>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</si>
  <si>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</si>
  <si>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</si>
  <si>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</si>
  <si>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</si>
  <si>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</si>
  <si>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</si>
  <si>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</si>
  <si>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</si>
  <si>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</si>
  <si>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</si>
  <si>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</si>
  <si>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</si>
  <si>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</si>
  <si>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</si>
  <si>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</si>
  <si>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</si>
  <si>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</si>
  <si>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</si>
  <si>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</si>
  <si>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</si>
  <si>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</si>
  <si>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</si>
  <si>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</si>
  <si>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</si>
  <si>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</si>
  <si>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</si>
  <si>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</si>
  <si>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</si>
  <si>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</si>
  <si>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</si>
  <si>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</si>
  <si>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</si>
  <si>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</si>
  <si>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</si>
  <si>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</si>
  <si>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</si>
  <si>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</si>
  <si>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</si>
  <si>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</si>
  <si>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</si>
  <si>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</si>
  <si>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</si>
  <si>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</si>
  <si>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</si>
  <si>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</si>
  <si>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</si>
  <si>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</si>
  <si>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</si>
  <si>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</si>
  <si>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</si>
  <si>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</si>
  <si>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</si>
  <si>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</si>
  <si>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</si>
  <si>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</si>
  <si>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</si>
  <si>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</si>
  <si>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</si>
  <si>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</si>
  <si>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</si>
  <si>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</si>
  <si>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</si>
  <si>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</si>
  <si>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</si>
  <si>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</si>
  <si>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</si>
  <si>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</si>
  <si>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</si>
  <si>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</si>
  <si>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</si>
  <si>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</si>
  <si>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</si>
  <si>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</si>
  <si>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</si>
  <si>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</si>
  <si>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</si>
  <si>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</si>
  <si>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</si>
  <si>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</si>
  <si>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</si>
  <si>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</si>
  <si>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</si>
  <si>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</si>
  <si>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</si>
  <si>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</si>
  <si>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</si>
  <si>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</si>
  <si>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</si>
  <si>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</si>
  <si>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</si>
  <si>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</si>
  <si>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</si>
  <si>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</si>
  <si>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</si>
  <si>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</si>
  <si>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</si>
  <si>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</si>
  <si>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</si>
  <si>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</si>
  <si>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</si>
  <si>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</si>
  <si>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</si>
  <si>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</si>
  <si>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</si>
  <si>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</si>
  <si>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</si>
  <si>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</si>
  <si>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</si>
  <si>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</si>
  <si>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</si>
  <si>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</si>
  <si>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</si>
  <si>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</si>
  <si>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</si>
  <si>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</si>
  <si>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</si>
  <si>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</si>
  <si>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</si>
  <si>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</si>
  <si>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</si>
  <si>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</si>
  <si>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</si>
  <si>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</si>
  <si>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</si>
  <si>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</si>
  <si>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</si>
  <si>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</si>
  <si>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</si>
  <si>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</si>
  <si>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</si>
  <si>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</si>
  <si>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</si>
  <si>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</si>
  <si>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</si>
  <si>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</si>
  <si>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</si>
  <si>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</si>
  <si>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</si>
  <si>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</si>
  <si>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</si>
  <si>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</si>
  <si>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</si>
  <si>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</si>
  <si>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</si>
  <si>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</si>
  <si>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</si>
  <si>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</si>
  <si>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</si>
  <si>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</si>
  <si>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</si>
  <si>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</si>
  <si>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</si>
  <si>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</si>
  <si>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</si>
  <si>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</si>
  <si>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</si>
  <si>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</si>
  <si>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</si>
  <si>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</si>
  <si>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</si>
  <si>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</si>
  <si>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</si>
  <si>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</si>
  <si>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</si>
  <si>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</si>
  <si>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</si>
  <si>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</si>
  <si>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</si>
  <si>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</si>
  <si>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</si>
  <si>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</si>
  <si>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</si>
  <si>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</si>
  <si>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</si>
  <si>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</si>
  <si>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</si>
  <si>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</si>
  <si>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</si>
  <si>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</si>
  <si>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</si>
  <si>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</si>
  <si>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</si>
  <si>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</si>
  <si>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</si>
  <si>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</si>
  <si>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</si>
  <si>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</si>
  <si>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</si>
  <si>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</si>
  <si>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</si>
  <si>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</si>
  <si>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</si>
  <si>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</si>
  <si>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</si>
  <si>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</si>
  <si>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</si>
  <si>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</si>
  <si>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</si>
  <si>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</si>
  <si>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</si>
  <si>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</si>
  <si>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</si>
  <si>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</si>
  <si>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</si>
  <si>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</si>
  <si>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</si>
  <si>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</si>
  <si>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</si>
  <si>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</si>
  <si>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</si>
  <si>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</si>
  <si>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</si>
  <si>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</si>
  <si>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</si>
  <si>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</si>
  <si>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</si>
  <si>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</si>
  <si>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</si>
  <si>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</si>
  <si>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</si>
  <si>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</si>
  <si>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</si>
  <si>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</si>
  <si>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</si>
  <si>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</si>
  <si>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</si>
  <si>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</si>
  <si>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</si>
  <si>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</si>
  <si>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</si>
  <si>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</si>
  <si>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</si>
  <si>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</si>
  <si>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</si>
  <si>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</si>
  <si>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</si>
  <si>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</si>
  <si>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</si>
  <si>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</si>
  <si>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</si>
  <si>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</si>
  <si>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</si>
  <si>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</si>
  <si>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</si>
  <si>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</si>
  <si>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</si>
  <si>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</si>
  <si>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</si>
  <si>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</si>
  <si>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</si>
  <si>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</si>
  <si>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</si>
  <si>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</si>
  <si>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</si>
  <si>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</si>
  <si>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</si>
  <si>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</si>
  <si>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</si>
  <si>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</si>
  <si>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</si>
  <si>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</si>
  <si>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</si>
  <si>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</si>
  <si>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</si>
  <si>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</si>
  <si>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</si>
  <si>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</si>
  <si>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</si>
  <si>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</si>
  <si>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</si>
  <si>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</si>
  <si>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</si>
  <si>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</si>
  <si>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</si>
  <si>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</si>
  <si>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</si>
  <si>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</si>
  <si>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</si>
  <si>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</si>
  <si>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</si>
  <si>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</si>
  <si>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</si>
  <si>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</si>
  <si>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</si>
  <si>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</si>
  <si>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</si>
  <si>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</si>
  <si>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</si>
  <si>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</si>
  <si>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</si>
  <si>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</si>
  <si>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</si>
  <si>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</si>
  <si>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</si>
  <si>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</si>
  <si>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</si>
  <si>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</si>
  <si>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</si>
  <si>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</si>
  <si>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</si>
  <si>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</si>
  <si>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</si>
  <si>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</si>
  <si>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</si>
  <si>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</si>
  <si>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</si>
  <si>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</si>
  <si>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</si>
  <si>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</si>
  <si>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</si>
  <si>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</si>
  <si>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</si>
  <si>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</si>
  <si>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</si>
  <si>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</si>
  <si>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</si>
  <si>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</si>
  <si>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</si>
  <si>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</si>
  <si>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</si>
  <si>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</si>
  <si>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</si>
  <si>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</si>
  <si>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</si>
  <si>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</si>
  <si>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</si>
  <si>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</si>
  <si>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</si>
  <si>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</si>
  <si>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</si>
  <si>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</si>
  <si>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</si>
  <si>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</si>
  <si>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</si>
  <si>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</si>
  <si>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</si>
  <si>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</si>
  <si>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</si>
  <si>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</si>
  <si>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</si>
  <si>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</si>
  <si>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</si>
  <si>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</si>
  <si>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</si>
  <si>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</si>
  <si>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</si>
  <si>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</si>
  <si>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</si>
  <si>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</si>
  <si>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</si>
  <si>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</si>
  <si>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</si>
  <si>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</si>
  <si>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</si>
  <si>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</si>
  <si>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</si>
  <si>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</si>
  <si>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</si>
  <si>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</si>
  <si>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</si>
  <si>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</si>
  <si>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</si>
  <si>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</si>
  <si>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</si>
  <si>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</si>
  <si>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</si>
  <si>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</si>
  <si>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</si>
  <si>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</si>
  <si>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</si>
  <si>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</si>
  <si>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</si>
  <si>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</si>
  <si>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</si>
  <si>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</si>
  <si>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</si>
  <si>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</si>
  <si>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</si>
  <si>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</si>
  <si>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</si>
  <si>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</si>
  <si>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</si>
  <si>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</si>
  <si>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</si>
  <si>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</si>
  <si>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</si>
  <si>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</si>
  <si>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</si>
  <si>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</si>
  <si>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</si>
  <si>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</si>
  <si>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</si>
  <si>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</si>
  <si>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</si>
  <si>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</si>
  <si>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</si>
  <si>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</si>
  <si>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</si>
  <si>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</si>
  <si>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</si>
  <si>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</si>
  <si>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</si>
  <si>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</si>
  <si>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</si>
  <si>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</si>
  <si>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</si>
  <si>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</si>
  <si>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</si>
  <si>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</si>
  <si>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</si>
  <si>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</si>
  <si>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</si>
  <si>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</si>
  <si>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</si>
  <si>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</si>
  <si>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</si>
  <si>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</si>
  <si>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</si>
  <si>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</si>
  <si>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</si>
  <si>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</si>
  <si>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</si>
  <si>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</si>
  <si>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</si>
  <si>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</si>
  <si>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</si>
  <si>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</si>
  <si>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</si>
  <si>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</si>
  <si>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</si>
  <si>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</si>
  <si>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</si>
  <si>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</si>
  <si>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</si>
  <si>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</si>
  <si>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</si>
  <si>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</si>
  <si>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</si>
  <si>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</si>
  <si>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</si>
  <si>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</si>
  <si>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</si>
  <si>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</si>
  <si>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</si>
  <si>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</si>
  <si>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</si>
  <si>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</si>
  <si>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</si>
  <si>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</si>
  <si>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</si>
  <si>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</si>
  <si>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</si>
  <si>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</si>
  <si>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</si>
  <si>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</si>
  <si>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</si>
  <si>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</si>
  <si>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</si>
  <si>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</si>
  <si>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</si>
  <si>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</si>
  <si>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</si>
  <si>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</si>
  <si>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</si>
  <si>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</si>
  <si>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</si>
  <si>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</si>
  <si>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</si>
  <si>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</si>
  <si>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</si>
  <si>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</si>
  <si>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</si>
  <si>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</si>
  <si>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</si>
  <si>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</si>
  <si>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</si>
  <si>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</si>
  <si>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</si>
  <si>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</si>
  <si>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</si>
  <si>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</si>
  <si>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</si>
  <si>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</si>
  <si>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</si>
  <si>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</si>
  <si>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</si>
  <si>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</si>
  <si>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</si>
  <si>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</si>
  <si>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</si>
  <si>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</si>
  <si>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</si>
  <si>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</si>
  <si>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</si>
  <si>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</si>
  <si>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</si>
  <si>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</si>
  <si>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</si>
  <si>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</si>
  <si>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</si>
  <si>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</si>
  <si>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</si>
  <si>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</si>
  <si>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</si>
  <si>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</si>
  <si>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</si>
  <si>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</si>
  <si>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</si>
  <si>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</si>
  <si>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</si>
  <si>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</si>
  <si>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</si>
  <si>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</si>
  <si>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</si>
  <si>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</si>
  <si>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</si>
  <si>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</si>
  <si>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</si>
  <si>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</si>
  <si>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</si>
  <si>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</si>
  <si>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</si>
  <si>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</si>
  <si>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</si>
  <si>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</si>
  <si>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</si>
  <si>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</si>
  <si>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</si>
  <si>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</si>
  <si>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</si>
  <si>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</si>
  <si>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</si>
  <si>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</si>
  <si>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</si>
  <si>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</si>
  <si>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</si>
  <si>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</si>
  <si>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</si>
  <si>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</si>
  <si>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</si>
  <si>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</si>
  <si>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</si>
  <si>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</si>
  <si>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</si>
  <si>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</si>
  <si>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</si>
  <si>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</si>
  <si>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</si>
  <si>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</si>
  <si>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</si>
  <si>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</si>
  <si>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</si>
  <si>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</si>
  <si>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</si>
  <si>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</si>
  <si>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</si>
  <si>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</si>
  <si>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</si>
  <si>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</si>
  <si>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</si>
  <si>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</si>
  <si>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</si>
  <si>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</si>
  <si>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</si>
  <si>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</si>
  <si>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</si>
  <si>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</si>
  <si>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</si>
  <si>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</si>
  <si>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</si>
  <si>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</si>
  <si>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</si>
  <si>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</si>
  <si>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</si>
  <si>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</si>
  <si>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</si>
  <si>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</si>
  <si>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</si>
  <si>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</si>
  <si>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</si>
  <si>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</si>
  <si>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</si>
  <si>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</si>
  <si>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</si>
  <si>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</si>
  <si>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</si>
  <si>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</si>
  <si>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</si>
  <si>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</si>
  <si>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</si>
  <si>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</si>
  <si>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</si>
  <si>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</si>
  <si>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</si>
  <si>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</si>
  <si>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</si>
  <si>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</si>
  <si>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</si>
  <si>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</si>
  <si>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</si>
  <si>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</si>
  <si>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</si>
  <si>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</si>
  <si>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</si>
  <si>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</si>
  <si>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</si>
  <si>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</si>
  <si>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</si>
  <si>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</si>
  <si>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</si>
  <si>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</si>
  <si>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</si>
  <si>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</si>
  <si>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</si>
  <si>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</si>
  <si>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</si>
  <si>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</si>
  <si>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</si>
  <si>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</si>
  <si>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</si>
  <si>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</si>
  <si>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</si>
  <si>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</si>
  <si>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</si>
  <si>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</si>
  <si>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</si>
  <si>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</si>
  <si>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</si>
  <si>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</si>
  <si>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</si>
  <si>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</si>
  <si>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</si>
  <si>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</si>
  <si>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</si>
  <si>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</si>
  <si>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</si>
  <si>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</si>
  <si>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</si>
  <si>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</si>
  <si>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</si>
  <si>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</si>
  <si>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</si>
  <si>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</si>
  <si>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</si>
  <si>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</si>
  <si>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</si>
  <si>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</si>
  <si>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</si>
  <si>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</si>
  <si>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</si>
  <si>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</si>
  <si>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</si>
  <si>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</si>
  <si>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</si>
  <si>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</si>
  <si>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</si>
  <si>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</si>
  <si>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</si>
  <si>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</si>
  <si>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</si>
  <si>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</si>
  <si>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</si>
  <si>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</si>
  <si>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</si>
  <si>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</si>
  <si>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</si>
  <si>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</si>
  <si>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</si>
  <si>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</si>
  <si>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</si>
  <si>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</si>
  <si>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</si>
  <si>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</si>
  <si>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</si>
  <si>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</si>
  <si>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</si>
  <si>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</si>
  <si>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</si>
  <si>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</si>
  <si>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</si>
  <si>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</si>
  <si>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</si>
  <si>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</si>
  <si>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</si>
  <si>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</si>
  <si>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</si>
  <si>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</si>
  <si>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</si>
  <si>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</si>
  <si>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</si>
  <si>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</si>
  <si>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</si>
  <si>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</si>
  <si>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</si>
  <si>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</si>
  <si>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</si>
  <si>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</si>
  <si>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</si>
  <si>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</si>
  <si>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</si>
  <si>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</si>
  <si>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</si>
  <si>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</si>
  <si>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</si>
  <si>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</si>
  <si>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</si>
  <si>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</si>
  <si>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</si>
  <si>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</si>
  <si>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</si>
  <si>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</si>
  <si>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</si>
  <si>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</si>
  <si>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</si>
  <si>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</si>
  <si>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</si>
  <si>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</si>
  <si>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</si>
  <si>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</si>
  <si>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</si>
  <si>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</si>
  <si>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</si>
  <si>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</si>
  <si>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</si>
  <si>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</si>
  <si>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</si>
  <si>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</si>
  <si>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</si>
  <si>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</si>
  <si>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</si>
  <si>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</si>
  <si>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</si>
  <si>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</si>
  <si>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</si>
  <si>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</si>
  <si>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</si>
  <si>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</si>
  <si>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</si>
  <si>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</si>
  <si>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</si>
  <si>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</si>
  <si>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</si>
  <si>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</si>
  <si>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</si>
  <si>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</si>
  <si>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</si>
  <si>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</si>
  <si>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</si>
  <si>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</si>
  <si>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</si>
  <si>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</si>
  <si>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</si>
  <si>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</si>
  <si>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</si>
  <si>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</si>
  <si>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</si>
  <si>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</si>
  <si>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</si>
  <si>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</si>
  <si>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</si>
  <si>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</si>
  <si>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</si>
  <si>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</si>
  <si>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</si>
  <si>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</si>
  <si>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</si>
  <si>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</si>
  <si>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</si>
  <si>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</si>
  <si>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</si>
  <si>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</si>
  <si>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</si>
  <si>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</si>
  <si>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</si>
  <si>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</si>
  <si>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</si>
  <si>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</si>
  <si>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</si>
  <si>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</si>
  <si>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</si>
  <si>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</si>
  <si>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</si>
  <si>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</si>
  <si>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</si>
  <si>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</si>
  <si>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</si>
  <si>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</si>
  <si>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</si>
  <si>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</si>
  <si>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</si>
  <si>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</si>
  <si>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</si>
  <si>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</si>
  <si>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</si>
  <si>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</si>
  <si>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</si>
  <si>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</si>
  <si>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</si>
  <si>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</si>
  <si>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</si>
  <si>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</si>
  <si>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</si>
  <si>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</si>
  <si>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</si>
  <si>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</si>
  <si>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</si>
  <si>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</si>
  <si>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</si>
  <si>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</si>
  <si>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</si>
  <si>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</si>
  <si>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</si>
  <si>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</si>
  <si>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</si>
  <si>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</si>
  <si>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</si>
  <si>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</si>
  <si>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</si>
  <si>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</si>
  <si>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</si>
  <si>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</si>
  <si>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</si>
  <si>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</si>
  <si>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</si>
  <si>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</si>
  <si>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</si>
  <si>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</si>
  <si>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</si>
  <si>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</si>
  <si>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</si>
  <si>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</si>
  <si>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</si>
  <si>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</si>
  <si>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</si>
  <si>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</si>
  <si>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</si>
  <si>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</si>
  <si>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</si>
  <si>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</si>
  <si>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</si>
  <si>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</si>
  <si>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</si>
  <si>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</si>
  <si>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</si>
  <si>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</si>
  <si>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</si>
  <si>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</si>
  <si>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</si>
  <si>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</si>
  <si>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</si>
  <si>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</si>
  <si>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</si>
  <si>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</si>
  <si>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</si>
  <si>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</si>
  <si>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</si>
  <si>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</si>
  <si>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</si>
  <si>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</si>
  <si>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</si>
  <si>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</si>
  <si>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</si>
  <si>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</si>
  <si>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</si>
  <si>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</si>
  <si>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</si>
  <si>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</si>
  <si>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</si>
  <si>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</si>
  <si>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</si>
  <si>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</si>
  <si>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</si>
  <si>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</si>
  <si>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</si>
  <si>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</si>
  <si>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</si>
  <si>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</si>
  <si>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</si>
  <si>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</si>
  <si>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</si>
  <si>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</si>
  <si>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</si>
  <si>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</si>
  <si>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</si>
  <si>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</si>
  <si>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</si>
  <si>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</si>
  <si>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</si>
  <si>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</si>
  <si>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</si>
  <si>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</si>
  <si>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</si>
  <si>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</si>
  <si>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</si>
  <si>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</si>
  <si>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</si>
  <si>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</si>
  <si>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</si>
  <si>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</si>
  <si>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</si>
  <si>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</si>
  <si>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</si>
  <si>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</si>
  <si>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</si>
  <si>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</si>
  <si>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</si>
  <si>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</si>
  <si>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</si>
  <si>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</si>
  <si>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</si>
  <si>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</si>
  <si>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</si>
  <si>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</si>
  <si>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</si>
  <si>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</si>
  <si>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</si>
  <si>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</si>
  <si>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</si>
  <si>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</si>
  <si>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</si>
  <si>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</si>
  <si>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</si>
  <si>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</si>
  <si>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</si>
  <si>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</si>
  <si>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</si>
  <si>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</si>
  <si>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</si>
  <si>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</si>
  <si>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</si>
  <si>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</si>
  <si>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</si>
  <si>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</si>
  <si>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</si>
  <si>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</si>
  <si>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</si>
  <si>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</si>
  <si>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</si>
  <si>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</si>
  <si>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</si>
  <si>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</si>
  <si>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</si>
  <si>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</si>
  <si>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</si>
  <si>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</si>
  <si>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</si>
  <si>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</si>
  <si>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</si>
  <si>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</si>
  <si>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</si>
  <si>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</si>
  <si>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</si>
  <si>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</si>
  <si>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</si>
  <si>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</si>
  <si>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</si>
  <si>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</si>
  <si>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</si>
  <si>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</si>
  <si>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</si>
  <si>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</si>
  <si>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</si>
  <si>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</si>
  <si>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</si>
  <si>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</si>
  <si>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</si>
  <si>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</si>
  <si>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</si>
  <si>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</si>
  <si>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</si>
  <si>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</si>
  <si>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</si>
  <si>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</si>
  <si>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</si>
  <si>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</si>
  <si>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</si>
  <si>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</si>
  <si>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</si>
  <si>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</si>
  <si>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</si>
  <si>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</si>
  <si>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</si>
  <si>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</si>
  <si>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</si>
  <si>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</si>
  <si>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</si>
  <si>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</si>
  <si>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</si>
  <si>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</si>
  <si>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</si>
  <si>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</si>
  <si>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</si>
  <si>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</si>
  <si>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</si>
  <si>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</si>
  <si>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</si>
  <si>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</si>
  <si>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</si>
  <si>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</si>
  <si>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</si>
  <si>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</si>
  <si>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</si>
  <si>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</si>
  <si>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</si>
  <si>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</si>
  <si>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</si>
  <si>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</si>
  <si>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</si>
  <si>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</si>
  <si>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</si>
  <si>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</si>
  <si>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</si>
  <si>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</si>
  <si>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</si>
  <si>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</si>
  <si>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</si>
  <si>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</si>
  <si>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</si>
  <si>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</si>
  <si>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</si>
  <si>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</si>
  <si>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</si>
  <si>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</si>
  <si>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</si>
  <si>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</si>
  <si>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</si>
  <si>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</si>
  <si>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</si>
  <si>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</si>
  <si>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</si>
  <si>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</si>
  <si>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</si>
  <si>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</si>
  <si>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</si>
  <si>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</si>
  <si>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</si>
  <si>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</si>
  <si>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</si>
  <si>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</si>
  <si>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</si>
  <si>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</si>
  <si>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</si>
  <si>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</si>
  <si>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</si>
  <si>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</si>
  <si>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</si>
  <si>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</si>
  <si>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</si>
  <si>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</si>
  <si>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</si>
  <si>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</si>
  <si>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</si>
  <si>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</si>
  <si>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</si>
  <si>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</si>
  <si>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</si>
  <si>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</si>
  <si>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</si>
  <si>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</si>
  <si>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</si>
  <si>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</si>
  <si>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</si>
  <si>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</si>
  <si>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</si>
  <si>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</si>
  <si>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</si>
  <si>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</si>
  <si>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</si>
  <si>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</si>
  <si>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</si>
  <si>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</si>
  <si>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</si>
  <si>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</si>
  <si>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</si>
  <si>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</si>
  <si>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</si>
  <si>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</si>
  <si>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</si>
  <si>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</si>
  <si>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</si>
  <si>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</si>
  <si>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</si>
  <si>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</si>
  <si>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</si>
  <si>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</si>
  <si>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</si>
  <si>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</si>
  <si>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</si>
  <si>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</si>
  <si>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</si>
  <si>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</si>
  <si>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</si>
  <si>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</si>
  <si>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</si>
  <si>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</si>
  <si>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</si>
  <si>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</si>
  <si>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</si>
  <si>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</si>
  <si>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</si>
  <si>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</si>
  <si>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</si>
  <si>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</si>
  <si>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</si>
  <si>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</si>
  <si>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</si>
  <si>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</si>
  <si>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</si>
  <si>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</si>
  <si>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</si>
  <si>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</si>
  <si>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</si>
  <si>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</si>
  <si>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</si>
  <si>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</si>
  <si>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</si>
  <si>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</si>
  <si>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</si>
  <si>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</si>
  <si>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</si>
  <si>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</si>
  <si>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</si>
  <si>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</si>
  <si>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</si>
  <si>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</si>
  <si>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</si>
  <si>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</si>
  <si>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</si>
  <si>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</si>
  <si>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</si>
  <si>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</si>
  <si>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</si>
  <si>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</si>
  <si>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</si>
  <si>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</si>
  <si>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</si>
  <si>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</si>
  <si>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</si>
  <si>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</si>
  <si>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</si>
  <si>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</si>
  <si>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</si>
  <si>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</si>
  <si>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</si>
  <si>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</si>
  <si>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</si>
  <si>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</si>
  <si>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</si>
  <si>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</si>
  <si>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</si>
  <si>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</si>
  <si>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</si>
  <si>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</si>
  <si>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</si>
  <si>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</si>
  <si>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</si>
  <si>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</si>
  <si>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</si>
  <si>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</si>
  <si>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</si>
  <si>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</si>
  <si>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</si>
  <si>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</si>
  <si>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</si>
  <si>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</si>
  <si>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</si>
  <si>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</si>
  <si>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</si>
  <si>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</si>
  <si>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</si>
  <si>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</si>
  <si>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</si>
  <si>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</si>
  <si>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</si>
  <si>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</si>
  <si>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</si>
  <si>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</si>
  <si>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</si>
  <si>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</si>
  <si>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</si>
  <si>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</si>
  <si>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</si>
  <si>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</si>
  <si>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</si>
  <si>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</si>
  <si>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</si>
  <si>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</si>
  <si>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</si>
  <si>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</si>
  <si>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</si>
  <si>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</si>
  <si>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</si>
  <si>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</si>
  <si>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</si>
  <si>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</si>
  <si>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</si>
  <si>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</si>
  <si>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</si>
  <si>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</si>
  <si>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</si>
  <si>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</si>
  <si>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</si>
  <si>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</si>
  <si>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</si>
  <si>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</si>
  <si>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</si>
  <si>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</si>
  <si>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</si>
  <si>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</si>
  <si>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</si>
  <si>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</si>
  <si>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</si>
  <si>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</si>
  <si>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</si>
  <si>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</si>
  <si>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</si>
  <si>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</si>
  <si>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</si>
  <si>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</si>
  <si>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</si>
  <si>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</si>
  <si>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</si>
  <si>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</si>
  <si>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</si>
  <si>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</si>
  <si>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</si>
  <si>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</si>
  <si>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</si>
  <si>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</si>
  <si>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</si>
  <si>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</si>
  <si>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</si>
  <si>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</si>
  <si>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</si>
  <si>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</si>
  <si>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</si>
  <si>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</si>
  <si>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</si>
  <si>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</si>
  <si>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</si>
  <si>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</si>
  <si>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</si>
  <si>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</si>
  <si>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</si>
  <si>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</si>
  <si>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</si>
  <si>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</si>
  <si>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</si>
  <si>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</si>
  <si>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</si>
  <si>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</si>
  <si>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</si>
  <si>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</si>
  <si>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</si>
  <si>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</si>
  <si>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</si>
  <si>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</si>
  <si>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</si>
  <si>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</si>
  <si>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</si>
  <si>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</si>
  <si>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</si>
  <si>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</si>
  <si>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</si>
  <si>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</si>
  <si>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</si>
  <si>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</si>
  <si>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</si>
  <si>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</si>
  <si>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</si>
  <si>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</si>
  <si>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</si>
  <si>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</si>
  <si>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</si>
  <si>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</si>
  <si>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</si>
  <si>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</si>
  <si>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</si>
  <si>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</si>
  <si>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</si>
  <si>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</si>
  <si>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</si>
  <si>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</si>
  <si>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</si>
  <si>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</si>
  <si>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</si>
  <si>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</si>
  <si>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</si>
  <si>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</si>
  <si>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</si>
  <si>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</si>
  <si>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</si>
  <si>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</si>
  <si>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</si>
  <si>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</si>
  <si>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</si>
  <si>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</si>
  <si>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</si>
  <si>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</si>
  <si>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</si>
  <si>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</si>
  <si>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</si>
  <si>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</si>
  <si>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</si>
  <si>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</si>
  <si>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</si>
  <si>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</si>
  <si>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</si>
  <si>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</si>
  <si>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</si>
  <si>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</si>
  <si>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</si>
  <si>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</si>
  <si>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</si>
  <si>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</si>
  <si>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</si>
  <si>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</si>
  <si>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</si>
  <si>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</si>
  <si>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</si>
  <si>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</si>
  <si>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</si>
  <si>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</si>
  <si>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</si>
  <si>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</si>
  <si>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</si>
  <si>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</si>
  <si>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</si>
  <si>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</si>
  <si>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</si>
  <si>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</si>
  <si>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</si>
  <si>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</si>
  <si>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</si>
  <si>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</si>
  <si>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</si>
  <si>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</si>
  <si>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</si>
  <si>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</si>
  <si>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</si>
  <si>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</si>
  <si>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</si>
  <si>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</si>
  <si>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</si>
  <si>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</si>
  <si>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</si>
  <si>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</si>
  <si>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</si>
  <si>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</si>
  <si>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</si>
  <si>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</si>
  <si>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</si>
  <si>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</si>
  <si>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</si>
  <si>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</si>
  <si>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</si>
  <si>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</si>
  <si>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</si>
  <si>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</si>
  <si>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</si>
  <si>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</si>
  <si>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</si>
  <si>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</si>
  <si>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</si>
  <si>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</si>
  <si>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</si>
  <si>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</si>
  <si>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</si>
  <si>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</si>
  <si>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</si>
  <si>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</si>
  <si>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</si>
  <si>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</si>
  <si>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</si>
  <si>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</si>
  <si>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</si>
  <si>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</si>
  <si>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</si>
  <si>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</si>
  <si>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</si>
  <si>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</si>
  <si>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</si>
  <si>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</si>
  <si>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</si>
  <si>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</si>
  <si>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</si>
  <si>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</si>
  <si>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</si>
  <si>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</si>
  <si>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</si>
  <si>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</si>
  <si>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</si>
  <si>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</si>
  <si>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</si>
  <si>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</si>
  <si>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</si>
  <si>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</si>
  <si>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</si>
  <si>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</si>
  <si>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</si>
  <si>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</si>
  <si>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</si>
  <si>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</si>
  <si>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</si>
  <si>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</si>
  <si>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</si>
  <si>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</si>
  <si>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</si>
  <si>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</si>
  <si>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</si>
  <si>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</si>
  <si>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</si>
  <si>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</si>
  <si>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</si>
  <si>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</si>
  <si>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</si>
  <si>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</si>
  <si>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</si>
  <si>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</si>
  <si>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</si>
  <si>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</si>
  <si>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</si>
  <si>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</si>
  <si>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</si>
  <si>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</si>
  <si>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</si>
  <si>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</si>
  <si>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</si>
  <si>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</si>
  <si>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</si>
  <si>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</si>
  <si>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</si>
  <si>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</si>
  <si>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</si>
  <si>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</si>
  <si>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</si>
  <si>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</si>
  <si>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</si>
  <si>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</si>
  <si>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</si>
  <si>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</si>
  <si>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</si>
  <si>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</si>
  <si>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</si>
  <si>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</si>
  <si>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</si>
  <si>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</si>
  <si>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</si>
  <si>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</si>
  <si>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</si>
  <si>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</si>
  <si>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</si>
  <si>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</si>
  <si>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</si>
  <si>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</si>
  <si>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</si>
  <si>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</si>
  <si>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</si>
  <si>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</si>
  <si>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</si>
  <si>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</si>
  <si>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</si>
  <si>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</si>
  <si>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</si>
  <si>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</si>
  <si>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</si>
  <si>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</si>
  <si>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</si>
  <si>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</si>
  <si>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</si>
  <si>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</si>
  <si>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</si>
  <si>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</si>
  <si>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</si>
  <si>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</si>
  <si>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</si>
  <si>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</si>
  <si>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</si>
  <si>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</si>
  <si>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</si>
  <si>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</si>
  <si>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</si>
  <si>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</si>
  <si>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</si>
  <si>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</si>
  <si>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</si>
  <si>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</si>
  <si>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</si>
  <si>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</si>
  <si>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</si>
  <si>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</si>
  <si>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</si>
  <si>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</si>
  <si>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</si>
  <si>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</si>
  <si>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</si>
  <si>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</si>
  <si>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</si>
  <si>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</si>
  <si>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</si>
  <si>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</si>
  <si>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</si>
  <si>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</si>
  <si>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</si>
  <si>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</si>
  <si>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</si>
  <si>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</si>
  <si>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</si>
  <si>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</si>
  <si>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</si>
  <si>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</si>
  <si>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</si>
  <si>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</si>
  <si>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</si>
  <si>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</si>
  <si>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</si>
  <si>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</si>
  <si>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</si>
  <si>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</si>
  <si>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</si>
  <si>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</si>
  <si>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</si>
  <si>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</si>
  <si>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</si>
  <si>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</si>
  <si>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</si>
  <si>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</si>
  <si>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</si>
  <si>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</si>
  <si>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</si>
  <si>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</si>
  <si>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</si>
  <si>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</si>
  <si>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</si>
  <si>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</si>
  <si>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</si>
  <si>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</si>
  <si>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</si>
  <si>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</si>
  <si>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</si>
  <si>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</si>
  <si>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</si>
  <si>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</si>
  <si>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</si>
  <si>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</si>
  <si>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</si>
  <si>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</si>
  <si>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</si>
  <si>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</si>
  <si>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</si>
  <si>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</si>
  <si>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</si>
  <si>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</si>
  <si>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</si>
  <si>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</si>
  <si>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</si>
  <si>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</si>
  <si>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</si>
  <si>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</si>
  <si>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</si>
  <si>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</si>
  <si>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</si>
  <si>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</si>
  <si>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</si>
  <si>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</si>
  <si>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</si>
  <si>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</si>
  <si>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</si>
  <si>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</si>
  <si>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</si>
  <si>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</si>
  <si>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</si>
  <si>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</si>
  <si>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</si>
  <si>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</si>
  <si>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</si>
  <si>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</si>
  <si>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</si>
  <si>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</si>
  <si>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</si>
  <si>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</si>
  <si>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</si>
  <si>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</si>
  <si>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</si>
  <si>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</si>
  <si>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</si>
  <si>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</si>
  <si>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</si>
  <si>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</si>
  <si>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</si>
  <si>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</si>
  <si>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</si>
  <si>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</si>
  <si>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</si>
  <si>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</si>
  <si>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</si>
  <si>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</si>
  <si>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</si>
  <si>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</si>
  <si>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</si>
  <si>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</si>
  <si>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</si>
  <si>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</si>
  <si>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</si>
  <si>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</si>
  <si>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</si>
  <si>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</si>
  <si>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</si>
  <si>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</si>
  <si>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</si>
  <si>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</si>
  <si>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</si>
  <si>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</si>
  <si>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</si>
  <si>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</si>
  <si>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</si>
  <si>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</si>
  <si>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</si>
  <si>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</si>
  <si>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</si>
  <si>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</si>
  <si>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</si>
  <si>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</si>
  <si>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</si>
  <si>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</si>
  <si>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</si>
  <si>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</si>
  <si>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</si>
  <si>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</si>
  <si>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</si>
  <si>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</si>
  <si>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</si>
  <si>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</si>
  <si>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</si>
  <si>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</si>
  <si>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</si>
  <si>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</si>
  <si>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</si>
  <si>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</si>
  <si>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</si>
  <si>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</si>
  <si>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</si>
  <si>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</si>
  <si>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</si>
  <si>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</si>
  <si>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</si>
  <si>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</si>
  <si>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</si>
  <si>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</si>
  <si>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</si>
  <si>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</si>
  <si>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</si>
  <si>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</si>
  <si>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</si>
  <si>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</si>
  <si>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</si>
  <si>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</si>
  <si>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</si>
  <si>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</si>
  <si>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</si>
  <si>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</si>
  <si>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</si>
  <si>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</si>
  <si>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</si>
  <si>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</si>
  <si>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</si>
  <si>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</si>
  <si>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</si>
  <si>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</si>
  <si>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</si>
  <si>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</si>
  <si>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</si>
  <si>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</si>
  <si>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</si>
  <si>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</si>
  <si>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</si>
  <si>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</si>
  <si>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</si>
  <si>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</si>
  <si>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</si>
  <si>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</si>
  <si>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</si>
  <si>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</si>
  <si>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</si>
  <si>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</si>
  <si>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</si>
  <si>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</si>
  <si>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</si>
  <si>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</si>
  <si>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</si>
  <si>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</si>
  <si>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</si>
  <si>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</si>
  <si>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</si>
  <si>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</si>
  <si>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</si>
  <si>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</si>
  <si>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</si>
  <si>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</si>
  <si>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</si>
  <si>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</si>
  <si>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</si>
  <si>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</si>
  <si>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</si>
  <si>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</si>
  <si>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</si>
  <si>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</si>
  <si>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</si>
  <si>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</si>
  <si>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</si>
  <si>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</si>
  <si>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</si>
  <si>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</si>
  <si>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</si>
  <si>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</si>
  <si>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</si>
  <si>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</si>
  <si>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</si>
  <si>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</si>
  <si>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</si>
  <si>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</si>
  <si>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</si>
  <si>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</si>
  <si>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</si>
  <si>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</si>
  <si>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</si>
  <si>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</si>
  <si>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</si>
  <si>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</si>
  <si>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</si>
  <si>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</si>
  <si>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</si>
  <si>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</si>
  <si>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</si>
  <si>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</si>
  <si>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</si>
  <si>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</si>
  <si>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</si>
  <si>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</si>
  <si>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</si>
  <si>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</si>
  <si>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</si>
  <si>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</si>
  <si>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</si>
  <si>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</si>
  <si>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</si>
  <si>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</si>
  <si>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</si>
  <si>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</si>
  <si>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</si>
  <si>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</si>
  <si>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</si>
  <si>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</si>
  <si>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</si>
  <si>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</si>
  <si>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</si>
  <si>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</si>
  <si>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</si>
  <si>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</si>
  <si>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</si>
  <si>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</si>
  <si>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</si>
  <si>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</si>
  <si>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</si>
  <si>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</si>
  <si>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</si>
  <si>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</si>
  <si>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</si>
  <si>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</si>
  <si>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</si>
  <si>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</si>
  <si>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</si>
  <si>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</si>
  <si>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</si>
  <si>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</si>
  <si>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</si>
  <si>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</si>
  <si>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</si>
  <si>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</si>
  <si>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</si>
  <si>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</si>
  <si>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</si>
  <si>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</si>
  <si>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</si>
  <si>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</si>
  <si>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</si>
  <si>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</si>
  <si>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</si>
  <si>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</si>
  <si>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</si>
  <si>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</si>
  <si>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</si>
  <si>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</si>
  <si>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</si>
  <si>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</si>
  <si>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</si>
  <si>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</si>
  <si>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</si>
  <si>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</si>
  <si>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</si>
  <si>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</si>
  <si>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</si>
  <si>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</si>
  <si>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</si>
  <si>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</si>
  <si>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</si>
  <si>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</si>
  <si>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</si>
  <si>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</si>
  <si>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</si>
  <si>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</si>
  <si>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</si>
  <si>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</si>
  <si>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</si>
  <si>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</si>
  <si>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</si>
  <si>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</si>
  <si>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</si>
  <si>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</si>
  <si>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</si>
  <si>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</si>
  <si>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</si>
  <si>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</si>
  <si>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</si>
  <si>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</si>
  <si>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</si>
  <si>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</si>
  <si>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</si>
  <si>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</si>
  <si>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</si>
  <si>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</si>
  <si>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</si>
  <si>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</si>
  <si>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</si>
  <si>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</si>
  <si>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</si>
  <si>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</si>
  <si>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</si>
  <si>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</si>
  <si>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</si>
  <si>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</si>
  <si>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</si>
  <si>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</si>
  <si>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</si>
  <si>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</si>
  <si>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</si>
  <si>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</si>
  <si>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</si>
  <si>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</si>
  <si>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</si>
  <si>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</si>
  <si>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</si>
  <si>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</si>
  <si>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</si>
  <si>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</si>
  <si>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</si>
  <si>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</si>
  <si>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</si>
  <si>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</si>
  <si>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</si>
  <si>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</si>
  <si>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</si>
  <si>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</si>
  <si>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</si>
  <si>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</si>
  <si>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</si>
  <si>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</si>
  <si>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</si>
  <si>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</si>
  <si>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</si>
  <si>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</si>
  <si>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</si>
  <si>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</si>
  <si>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</si>
  <si>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</si>
  <si>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</si>
  <si>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</si>
  <si>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</si>
  <si>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</si>
  <si>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</si>
  <si>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</si>
  <si>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</si>
  <si>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</si>
  <si>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</si>
  <si>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</si>
  <si>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</si>
  <si>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</si>
  <si>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</si>
  <si>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</si>
  <si>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</si>
  <si>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</si>
  <si>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</si>
  <si>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</si>
  <si>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</si>
  <si>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</si>
  <si>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</si>
  <si>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</si>
  <si>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</si>
  <si>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</si>
  <si>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</si>
  <si>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</si>
  <si>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</si>
  <si>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</si>
  <si>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</si>
  <si>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</si>
  <si>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</si>
  <si>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</si>
  <si>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</si>
  <si>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</si>
  <si>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</si>
  <si>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</si>
  <si>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</si>
  <si>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</si>
  <si>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</si>
  <si>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</si>
  <si>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</si>
  <si>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</si>
  <si>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</si>
  <si>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</si>
  <si>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</si>
  <si>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</si>
  <si>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</si>
  <si>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</si>
  <si>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</si>
  <si>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</si>
  <si>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</si>
  <si>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</si>
  <si>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</si>
  <si>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</si>
  <si>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</si>
  <si>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</si>
  <si>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</si>
  <si>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</si>
  <si>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</si>
  <si>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</si>
  <si>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</si>
  <si>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</si>
  <si>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</si>
  <si>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</si>
  <si>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</si>
  <si>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</si>
  <si>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</si>
  <si>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</si>
  <si>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</si>
  <si>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</si>
  <si>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</si>
  <si>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</si>
  <si>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</si>
  <si>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</si>
  <si>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</si>
  <si>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</si>
  <si>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</si>
  <si>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</si>
  <si>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</si>
  <si>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</si>
  <si>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</si>
  <si>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</si>
  <si>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</si>
  <si>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</si>
  <si>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</si>
  <si>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</si>
  <si>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</si>
  <si>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</si>
  <si>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</si>
  <si>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</si>
  <si>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</si>
  <si>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</si>
  <si>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</si>
  <si>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</si>
  <si>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</si>
  <si>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</si>
  <si>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</si>
  <si>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</si>
  <si>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</si>
  <si>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</si>
  <si>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</si>
  <si>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</si>
  <si>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</si>
  <si>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</si>
  <si>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</si>
  <si>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</si>
  <si>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</si>
  <si>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</si>
  <si>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</si>
  <si>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</si>
  <si>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</si>
  <si>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</si>
  <si>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</si>
  <si>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</si>
  <si>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</si>
  <si>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</si>
  <si>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</si>
  <si>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</si>
  <si>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</si>
  <si>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</si>
  <si>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</si>
  <si>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</si>
  <si>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</si>
  <si>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</si>
  <si>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</si>
  <si>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</si>
  <si>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</si>
  <si>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</si>
  <si>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</si>
  <si>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</si>
  <si>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</si>
  <si>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</si>
  <si>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</si>
  <si>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</si>
  <si>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</si>
  <si>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</si>
  <si>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</si>
  <si>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</si>
  <si>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</si>
  <si>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</si>
  <si>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</si>
  <si>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</si>
  <si>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</si>
  <si>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</si>
  <si>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</si>
  <si>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</si>
  <si>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</si>
  <si>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</si>
  <si>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</si>
  <si>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</si>
  <si>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</si>
  <si>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</si>
  <si>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</si>
  <si>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</si>
  <si>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</si>
  <si>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</si>
  <si>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</si>
  <si>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</si>
  <si>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</si>
  <si>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</si>
  <si>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</si>
  <si>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</si>
  <si>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</si>
  <si>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</si>
  <si>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</si>
  <si>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</si>
  <si>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</si>
  <si>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</si>
  <si>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</si>
  <si>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</si>
  <si>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</si>
  <si>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</si>
  <si>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</si>
  <si>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</si>
  <si>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</si>
  <si>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</si>
  <si>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</si>
  <si>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</si>
  <si>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</si>
  <si>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</si>
  <si>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</si>
  <si>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</si>
  <si>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</si>
  <si>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</si>
  <si>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</si>
  <si>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</si>
  <si>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</si>
  <si>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</si>
  <si>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</si>
  <si>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</si>
  <si>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</si>
  <si>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</si>
  <si>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</si>
  <si>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</si>
  <si>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</si>
  <si>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</si>
  <si>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</si>
  <si>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</si>
  <si>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</si>
  <si>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</si>
  <si>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</si>
  <si>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</si>
  <si>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</si>
  <si>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</si>
  <si>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</si>
  <si>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</si>
  <si>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</si>
  <si>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</si>
  <si>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</si>
  <si>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</si>
  <si>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</si>
  <si>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</si>
  <si>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</si>
  <si>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</si>
  <si>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</si>
  <si>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</si>
  <si>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</si>
  <si>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</si>
  <si>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</si>
  <si>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</si>
  <si>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</si>
  <si>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</si>
  <si>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</si>
  <si>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</si>
  <si>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</si>
  <si>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</si>
  <si>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</si>
  <si>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</si>
  <si>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</si>
  <si>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</si>
  <si>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</si>
  <si>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</si>
  <si>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</si>
  <si>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</si>
  <si>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</si>
  <si>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</si>
  <si>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</si>
  <si>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</si>
  <si>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</si>
  <si>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</si>
  <si>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</si>
  <si>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</si>
  <si>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</si>
  <si>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</si>
  <si>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</si>
  <si>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</si>
  <si>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</si>
  <si>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</si>
  <si>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</si>
  <si>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</si>
  <si>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</si>
  <si>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</si>
  <si>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</si>
  <si>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</si>
  <si>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</si>
  <si>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</si>
  <si>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</si>
  <si>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</si>
  <si>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</si>
  <si>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</si>
  <si>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</si>
  <si>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</si>
  <si>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</si>
  <si>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</si>
  <si>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</si>
  <si>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</si>
  <si>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</si>
  <si>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</si>
  <si>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</si>
  <si>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</si>
  <si>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</si>
  <si>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</si>
  <si>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</si>
  <si>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</si>
  <si>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</si>
  <si>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</si>
  <si>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</si>
  <si>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</si>
  <si>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</si>
  <si>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</si>
  <si>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</si>
  <si>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</si>
  <si>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</si>
  <si>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</si>
  <si>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</si>
  <si>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</si>
  <si>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</si>
  <si>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</si>
  <si>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</si>
  <si>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</si>
  <si>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</si>
  <si>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</si>
  <si>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</si>
  <si>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</si>
  <si>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</si>
  <si>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</si>
  <si>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</si>
  <si>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</si>
  <si>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</si>
  <si>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</si>
  <si>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</si>
  <si>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</si>
  <si>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</si>
  <si>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</si>
  <si>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</si>
  <si>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</si>
  <si>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</si>
  <si>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</si>
  <si>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</si>
  <si>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</si>
  <si>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</si>
  <si>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</si>
  <si>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</si>
  <si>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</si>
  <si>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</si>
  <si>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</si>
  <si>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</si>
  <si>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</si>
  <si>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</si>
  <si>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</si>
  <si>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</si>
  <si>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</si>
  <si>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</si>
  <si>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</si>
  <si>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</si>
  <si>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</si>
  <si>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</si>
  <si>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</si>
  <si>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</si>
  <si>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</si>
  <si>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</si>
  <si>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</si>
  <si>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</si>
  <si>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</si>
  <si>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</si>
  <si>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</si>
  <si>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</si>
  <si>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</si>
  <si>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</si>
  <si>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</si>
  <si>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</si>
  <si>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</si>
  <si>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</si>
  <si>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</si>
  <si>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</si>
  <si>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</si>
  <si>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</si>
  <si>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</si>
  <si>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</si>
  <si>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</si>
  <si>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</si>
  <si>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</si>
  <si>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</si>
  <si>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</si>
  <si>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</si>
  <si>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</si>
  <si>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</si>
  <si>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</si>
  <si>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</si>
  <si>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</si>
  <si>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</si>
  <si>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</si>
  <si>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</si>
  <si>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</si>
  <si>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</si>
  <si>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</si>
  <si>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</si>
  <si>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</si>
  <si>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</si>
  <si>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</si>
  <si>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</si>
  <si>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</si>
  <si>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</si>
  <si>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</si>
  <si>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</si>
  <si>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</si>
  <si>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</si>
  <si>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</si>
  <si>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</si>
  <si>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</si>
  <si>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</si>
  <si>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</si>
  <si>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</si>
  <si>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</si>
  <si>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</si>
  <si>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</si>
  <si>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</si>
  <si>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</si>
  <si>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</si>
  <si>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</si>
  <si>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</si>
  <si>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</si>
  <si>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</si>
  <si>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</si>
  <si>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</si>
  <si>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</si>
  <si>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</si>
  <si>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</si>
  <si>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</si>
  <si>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</si>
  <si>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</si>
  <si>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</si>
  <si>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</si>
  <si>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</si>
  <si>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</si>
  <si>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</si>
  <si>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</si>
  <si>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</si>
  <si>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</si>
  <si>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</si>
  <si>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</si>
  <si>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</si>
  <si>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</si>
  <si>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</si>
  <si>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</si>
  <si>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</si>
  <si>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</si>
  <si>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</si>
  <si>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</si>
  <si>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</si>
  <si>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</si>
  <si>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</si>
  <si>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</si>
  <si>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</si>
  <si>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</si>
  <si>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</si>
  <si>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</si>
  <si>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</si>
  <si>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</si>
  <si>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</si>
  <si>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</si>
  <si>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</si>
  <si>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</si>
  <si>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</si>
  <si>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</si>
  <si>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</si>
  <si>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</si>
  <si>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</si>
  <si>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</si>
  <si>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</si>
  <si>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</si>
  <si>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</si>
  <si>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</si>
  <si>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</si>
  <si>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</si>
  <si>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</si>
  <si>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</si>
  <si>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</si>
  <si>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</si>
  <si>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</si>
  <si>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</si>
  <si>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</si>
  <si>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</si>
  <si>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</si>
  <si>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</si>
  <si>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</si>
  <si>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</si>
  <si>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</si>
  <si>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</si>
  <si>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</si>
  <si>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</si>
  <si>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</si>
  <si>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</si>
  <si>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</si>
  <si>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</si>
  <si>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</si>
  <si>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</si>
  <si>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</si>
  <si>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</si>
  <si>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</si>
  <si>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</si>
  <si>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</si>
  <si>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</si>
  <si>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</si>
  <si>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</si>
  <si>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</si>
  <si>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</si>
  <si>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</si>
  <si>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</si>
  <si>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</si>
  <si>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</si>
  <si>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</si>
  <si>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</si>
  <si>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</si>
  <si>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</si>
  <si>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</si>
  <si>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</si>
  <si>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</si>
  <si>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</si>
  <si>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</si>
  <si>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</si>
  <si>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</si>
  <si>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</si>
  <si>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</si>
  <si>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</si>
  <si>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</si>
  <si>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</si>
  <si>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</si>
  <si>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</si>
  <si>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</si>
  <si>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</si>
  <si>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</si>
  <si>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</si>
  <si>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</si>
  <si>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</si>
  <si>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</si>
  <si>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</si>
  <si>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</si>
  <si>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</si>
  <si>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</si>
  <si>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</si>
  <si>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</si>
  <si>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</si>
  <si>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</si>
  <si>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</si>
  <si>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</si>
  <si>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</si>
  <si>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</si>
  <si>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</si>
  <si>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</si>
  <si>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</si>
  <si>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</si>
  <si>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</si>
  <si>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</si>
  <si>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</si>
  <si>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</si>
  <si>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</si>
  <si>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</si>
  <si>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</si>
  <si>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</si>
  <si>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</si>
  <si>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</si>
  <si>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</si>
  <si>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</si>
  <si>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</si>
  <si>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</si>
  <si>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</si>
  <si>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</si>
  <si>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</si>
  <si>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</si>
  <si>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</si>
  <si>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</si>
  <si>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</si>
  <si>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</si>
  <si>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</si>
  <si>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</si>
  <si>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</si>
  <si>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</si>
  <si>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</si>
  <si>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</si>
  <si>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</si>
  <si>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</si>
  <si>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</si>
  <si>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</si>
  <si>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</si>
  <si>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</si>
  <si>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</si>
  <si>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</si>
  <si>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</si>
  <si>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</si>
  <si>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</si>
  <si>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</si>
  <si>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</si>
  <si>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</si>
  <si>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</si>
  <si>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</si>
  <si>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</si>
  <si>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</si>
  <si>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</si>
  <si>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</si>
  <si>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</si>
  <si>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</si>
  <si>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</si>
  <si>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</si>
  <si>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</si>
  <si>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</si>
  <si>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</si>
  <si>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</si>
  <si>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</si>
  <si>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</si>
  <si>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</si>
  <si>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</si>
  <si>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</si>
  <si>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</si>
  <si>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</si>
  <si>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</si>
  <si>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</si>
  <si>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</si>
  <si>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</si>
  <si>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</si>
  <si>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</si>
  <si>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</si>
  <si>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</si>
  <si>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</si>
  <si>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</si>
  <si>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</si>
  <si>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</si>
  <si>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</si>
  <si>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</si>
  <si>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</si>
  <si>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</si>
  <si>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</si>
  <si>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</si>
  <si>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</si>
  <si>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</si>
  <si>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</si>
  <si>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</si>
  <si>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</si>
  <si>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</si>
  <si>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</si>
  <si>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</si>
  <si>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</si>
  <si>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</si>
  <si>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</si>
  <si>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</si>
  <si>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</si>
  <si>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</si>
  <si>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</si>
  <si>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</si>
  <si>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</si>
  <si>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</si>
  <si>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</si>
  <si>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</si>
  <si>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</si>
  <si>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</si>
  <si>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</si>
  <si>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</si>
  <si>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</si>
  <si>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</si>
  <si>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</si>
  <si>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</si>
  <si>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</si>
  <si>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</si>
  <si>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</si>
  <si>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</si>
  <si>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</si>
  <si>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</si>
  <si>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</si>
  <si>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</si>
  <si>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</si>
  <si>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</si>
  <si>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</si>
  <si>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</si>
  <si>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</si>
  <si>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</si>
  <si>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</si>
  <si>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</si>
  <si>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</si>
  <si>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</si>
  <si>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</si>
  <si>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</si>
  <si>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</si>
  <si>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</si>
  <si>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</si>
  <si>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</si>
  <si>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</si>
  <si>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</si>
  <si>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</si>
  <si>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</si>
  <si>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</si>
  <si>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</si>
  <si>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</si>
  <si>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</si>
  <si>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</si>
  <si>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</si>
  <si>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</si>
  <si>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</si>
  <si>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</si>
  <si>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</si>
  <si>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</si>
  <si>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</si>
  <si>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</si>
  <si>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</si>
  <si>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</si>
  <si>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</si>
  <si>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</si>
  <si>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</si>
  <si>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</si>
  <si>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</si>
  <si>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</si>
  <si>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</si>
  <si>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</si>
  <si>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</si>
  <si>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</si>
  <si>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</si>
  <si>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</si>
  <si>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</si>
  <si>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</si>
  <si>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</si>
  <si>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</si>
  <si>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</si>
  <si>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</si>
  <si>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</si>
  <si>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</si>
  <si>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</si>
  <si>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</si>
  <si>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</si>
  <si>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</si>
  <si>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</si>
  <si>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</si>
  <si>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</si>
  <si>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</si>
  <si>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</si>
  <si>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</si>
  <si>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</si>
  <si>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</si>
  <si>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</si>
  <si>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</si>
  <si>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</si>
  <si>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</si>
  <si>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</si>
  <si>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</si>
  <si>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</si>
  <si>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</si>
  <si>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</si>
  <si>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</si>
  <si>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</si>
  <si>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</si>
  <si>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</si>
  <si>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</si>
  <si>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</si>
  <si>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</si>
  <si>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</si>
  <si>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</si>
  <si>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</si>
  <si>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</si>
  <si>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</si>
  <si>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</si>
  <si>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</si>
  <si>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</si>
  <si>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</si>
  <si>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</si>
  <si>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</si>
  <si>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</si>
  <si>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</si>
  <si>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</si>
  <si>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</si>
  <si>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</si>
  <si>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</si>
  <si>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</si>
  <si>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</si>
  <si>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</si>
  <si>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</si>
  <si>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</si>
  <si>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</si>
  <si>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</si>
  <si>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</si>
  <si>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</si>
  <si>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</si>
  <si>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</si>
  <si>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</si>
  <si>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</si>
  <si>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</si>
  <si>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</si>
  <si>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</si>
  <si>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</si>
  <si>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</si>
  <si>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</si>
  <si>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</si>
  <si>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</si>
  <si>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</si>
  <si>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</si>
  <si>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</si>
  <si>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</si>
  <si>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</si>
  <si>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</si>
  <si>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</si>
  <si>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</si>
  <si>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</si>
  <si>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</si>
  <si>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</si>
  <si>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</si>
  <si>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</si>
  <si>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</si>
  <si>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</si>
  <si>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</si>
  <si>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</si>
  <si>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</si>
  <si>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</si>
  <si>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</si>
  <si>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</si>
  <si>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</si>
  <si>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</si>
  <si>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</si>
  <si>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</si>
  <si>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</si>
  <si>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</si>
  <si>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</si>
  <si>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</si>
  <si>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</si>
  <si>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</si>
  <si>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</si>
  <si>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</si>
  <si>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</si>
  <si>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</si>
  <si>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</si>
  <si>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</si>
  <si>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</si>
  <si>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</si>
  <si>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</si>
  <si>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</si>
  <si>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</si>
  <si>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</si>
  <si>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</si>
  <si>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</si>
  <si>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</si>
  <si>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</si>
  <si>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</si>
  <si>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</si>
  <si>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</si>
  <si>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</si>
  <si>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</si>
  <si>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</si>
  <si>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</si>
  <si>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</si>
  <si>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</si>
  <si>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</si>
  <si>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</si>
  <si>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</si>
  <si>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</si>
  <si>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</si>
  <si>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</si>
  <si>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</si>
  <si>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</si>
  <si>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</si>
  <si>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</si>
  <si>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</si>
  <si>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</si>
  <si>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</si>
  <si>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</si>
  <si>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</si>
  <si>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</si>
  <si>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</si>
  <si>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</si>
  <si>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</si>
  <si>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</si>
  <si>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</si>
  <si>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</si>
  <si>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</si>
  <si>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</si>
  <si>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</si>
  <si>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</si>
  <si>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</si>
  <si>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</si>
  <si>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</si>
  <si>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</si>
  <si>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</si>
  <si>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</si>
  <si>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</si>
  <si>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</si>
  <si>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</si>
  <si>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</si>
  <si>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</si>
  <si>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</si>
  <si>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</si>
  <si>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</si>
  <si>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</si>
  <si>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</si>
  <si>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</si>
  <si>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</si>
  <si>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</si>
  <si>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</si>
  <si>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</si>
  <si>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</si>
  <si>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</si>
  <si>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</si>
  <si>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</si>
  <si>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</si>
  <si>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</si>
  <si>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</si>
  <si>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</si>
  <si>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</si>
  <si>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</si>
  <si>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</si>
  <si>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</si>
  <si>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</si>
  <si>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</si>
  <si>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</si>
  <si>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</si>
  <si>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</si>
  <si>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</si>
  <si>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</si>
  <si>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</si>
  <si>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</si>
  <si>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</si>
  <si>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</si>
  <si>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</si>
  <si>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</si>
  <si>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</si>
  <si>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</si>
  <si>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</si>
  <si>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</si>
  <si>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</si>
  <si>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</si>
  <si>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</si>
  <si>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</si>
  <si>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</si>
  <si>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</si>
  <si>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</si>
  <si>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</si>
  <si>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</si>
  <si>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</si>
  <si>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</si>
  <si>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</si>
  <si>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</si>
  <si>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</si>
  <si>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</si>
  <si>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</si>
  <si>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</si>
  <si>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</si>
  <si>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</si>
  <si>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</si>
  <si>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</si>
  <si>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</si>
  <si>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</si>
  <si>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</si>
  <si>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</si>
  <si>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</si>
  <si>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</si>
  <si>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</si>
  <si>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</si>
  <si>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</si>
  <si>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</si>
  <si>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</si>
  <si>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</si>
  <si>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</si>
  <si>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</si>
  <si>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</si>
  <si>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</si>
  <si>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</si>
  <si>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</si>
  <si>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</si>
  <si>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</si>
  <si>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</si>
  <si>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</si>
  <si>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</si>
  <si>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</si>
  <si>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</si>
  <si>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</si>
  <si>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</si>
  <si>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</si>
  <si>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</si>
  <si>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</si>
  <si>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</si>
  <si>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</si>
  <si>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</si>
  <si>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</si>
  <si>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</si>
  <si>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</si>
  <si>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</si>
  <si>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</si>
  <si>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</si>
  <si>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</si>
  <si>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</si>
  <si>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</si>
  <si>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</si>
  <si>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</si>
  <si>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</si>
  <si>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</si>
  <si>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</si>
  <si>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</si>
  <si>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</si>
  <si>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</si>
  <si>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</si>
  <si>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</si>
  <si>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</si>
  <si>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</si>
  <si>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</si>
  <si>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</si>
  <si>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</si>
  <si>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</si>
  <si>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</si>
  <si>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</si>
  <si>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</si>
  <si>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</si>
  <si>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</si>
  <si>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</si>
  <si>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</si>
  <si>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</si>
  <si>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</si>
  <si>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</si>
  <si>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</si>
  <si>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</si>
  <si>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</si>
  <si>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</si>
  <si>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</si>
  <si>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</si>
  <si>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</si>
  <si>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</si>
  <si>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</si>
  <si>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</si>
  <si>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</si>
  <si>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</si>
  <si>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</si>
  <si>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</si>
  <si>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</si>
  <si>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</si>
  <si>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</si>
  <si>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</si>
  <si>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</si>
  <si>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</si>
  <si>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</si>
  <si>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</si>
  <si>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</si>
  <si>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</si>
  <si>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</si>
  <si>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</si>
  <si>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</si>
  <si>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</si>
  <si>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</si>
  <si>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</si>
  <si>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</si>
  <si>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</si>
  <si>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</si>
  <si>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</si>
  <si>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</si>
  <si>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</si>
  <si>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</si>
  <si>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</si>
  <si>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</si>
  <si>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</si>
  <si>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</si>
  <si>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</si>
  <si>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</si>
  <si>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</si>
  <si>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</si>
  <si>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</si>
  <si>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</si>
  <si>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</si>
  <si>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</si>
  <si>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</si>
  <si>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</si>
  <si>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</si>
  <si>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</si>
  <si>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</si>
  <si>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</si>
  <si>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</si>
  <si>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</si>
  <si>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</si>
  <si>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</si>
  <si>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</si>
  <si>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</si>
  <si>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</si>
  <si>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</si>
  <si>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</si>
  <si>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</si>
  <si>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</si>
  <si>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</si>
  <si>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</si>
  <si>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</si>
  <si>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</si>
  <si>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</si>
  <si>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</si>
  <si>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</si>
  <si>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</si>
  <si>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</si>
  <si>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</si>
  <si>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</si>
  <si>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</si>
  <si>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</si>
  <si>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</si>
  <si>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</si>
  <si>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</si>
  <si>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</si>
  <si>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</si>
  <si>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</si>
  <si>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</si>
  <si>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</si>
  <si>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</si>
  <si>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</si>
  <si>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</si>
  <si>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</si>
  <si>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</si>
  <si>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</si>
  <si>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</si>
  <si>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</si>
  <si>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</si>
  <si>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</si>
  <si>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</si>
  <si>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</si>
  <si>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</si>
  <si>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</si>
  <si>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</si>
  <si>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</si>
  <si>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</si>
  <si>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</si>
  <si>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</si>
  <si>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</si>
  <si>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</si>
  <si>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</si>
  <si>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</si>
  <si>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</si>
  <si>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</si>
  <si>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</si>
  <si>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</si>
  <si>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</si>
  <si>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</si>
  <si>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</si>
  <si>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</si>
  <si>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</si>
  <si>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</si>
  <si>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</si>
  <si>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</si>
  <si>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</si>
  <si>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</si>
  <si>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</si>
  <si>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</si>
  <si>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</si>
  <si>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</si>
  <si>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</si>
  <si>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</si>
  <si>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</si>
  <si>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</si>
  <si>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</si>
  <si>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</si>
  <si>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</si>
  <si>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</si>
  <si>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</si>
  <si>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</si>
  <si>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</si>
  <si>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</si>
  <si>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</si>
  <si>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</si>
  <si>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</si>
  <si>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</si>
  <si>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</si>
  <si>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</si>
  <si>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</si>
  <si>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</si>
  <si>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</si>
  <si>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</si>
  <si>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</si>
  <si>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</si>
  <si>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</si>
  <si>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</si>
  <si>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</si>
  <si>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</si>
  <si>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</si>
  <si>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</si>
  <si>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</si>
  <si>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</si>
  <si>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</si>
  <si>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</si>
  <si>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</si>
  <si>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</si>
  <si>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</si>
  <si>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</si>
  <si>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</si>
  <si>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</si>
  <si>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</si>
  <si>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</si>
  <si>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</si>
  <si>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</si>
  <si>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</si>
  <si>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</si>
  <si>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</si>
  <si>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</si>
  <si>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</si>
  <si>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</si>
  <si>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</si>
  <si>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</si>
  <si>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</si>
  <si>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</si>
  <si>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</si>
  <si>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</si>
  <si>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</si>
  <si>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</si>
  <si>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</si>
  <si>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</si>
  <si>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</si>
  <si>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</si>
  <si>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</si>
  <si>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</si>
  <si>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</si>
  <si>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</si>
  <si>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</si>
  <si>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</si>
  <si>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</si>
  <si>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</si>
  <si>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</si>
  <si>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</si>
  <si>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</si>
  <si>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</si>
  <si>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</si>
  <si>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</si>
  <si>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</si>
  <si>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</si>
  <si>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</si>
  <si>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</si>
  <si>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</si>
  <si>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</si>
  <si>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</si>
  <si>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</si>
  <si>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</si>
  <si>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</si>
  <si>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</si>
  <si>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</si>
  <si>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</si>
  <si>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</si>
  <si>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</si>
  <si>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</si>
  <si>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</si>
  <si>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</si>
  <si>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</si>
  <si>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</si>
  <si>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</si>
  <si>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</si>
  <si>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</si>
  <si>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</si>
  <si>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</si>
  <si>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</si>
  <si>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</si>
  <si>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</si>
  <si>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</si>
  <si>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</si>
  <si>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</si>
  <si>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</si>
  <si>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</si>
  <si>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</si>
  <si>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</si>
  <si>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</si>
  <si>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</si>
  <si>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</si>
  <si>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</si>
  <si>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</si>
  <si>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</si>
  <si>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</si>
  <si>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</si>
  <si>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</si>
  <si>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</si>
  <si>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</si>
  <si>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</si>
  <si>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</si>
  <si>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</si>
  <si>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</si>
  <si>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</si>
  <si>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</si>
  <si>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</si>
  <si>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</si>
  <si>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</si>
  <si>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</si>
  <si>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</si>
  <si>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</si>
  <si>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</si>
  <si>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</si>
  <si>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</si>
  <si>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</si>
  <si>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</si>
  <si>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</si>
  <si>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</si>
  <si>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</si>
  <si>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</si>
  <si>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</si>
  <si>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</si>
  <si>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</si>
  <si>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</si>
  <si>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</si>
  <si>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</si>
  <si>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</si>
  <si>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</si>
  <si>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</si>
  <si>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</si>
  <si>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</si>
  <si>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</si>
  <si>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</si>
  <si>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</si>
  <si>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</si>
  <si>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</si>
  <si>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</si>
  <si>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</si>
  <si>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</si>
  <si>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</si>
  <si>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</si>
  <si>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</si>
  <si>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</si>
  <si>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</si>
  <si>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</si>
  <si>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</si>
  <si>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</si>
  <si>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</si>
  <si>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</si>
  <si>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</si>
  <si>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</si>
  <si>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</si>
  <si>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</si>
  <si>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</si>
  <si>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</si>
  <si>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</si>
  <si>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</si>
  <si>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</si>
  <si>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</si>
  <si>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</si>
  <si>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</si>
  <si>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</si>
  <si>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</si>
  <si>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</si>
  <si>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</si>
  <si>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</si>
  <si>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</si>
  <si>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</si>
  <si>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</si>
  <si>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</si>
  <si>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</si>
  <si>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</si>
  <si>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</si>
  <si>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</si>
  <si>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</si>
  <si>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</si>
  <si>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</si>
  <si>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</si>
  <si>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</si>
  <si>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</si>
  <si>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</si>
  <si>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</si>
  <si>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</si>
  <si>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</si>
  <si>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</si>
  <si>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</si>
  <si>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</si>
  <si>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</si>
  <si>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</si>
  <si>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</si>
  <si>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</si>
  <si>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</si>
  <si>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</si>
  <si>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</si>
  <si>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</si>
  <si>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</si>
  <si>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</si>
  <si>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</si>
  <si>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</si>
  <si>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</si>
  <si>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</si>
  <si>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</si>
  <si>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</si>
  <si>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</si>
  <si>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</si>
  <si>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</si>
  <si>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</si>
  <si>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</si>
  <si>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</si>
  <si>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</si>
  <si>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</si>
  <si>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</si>
  <si>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</si>
  <si>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</si>
  <si>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</si>
  <si>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</si>
  <si>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</si>
  <si>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</si>
  <si>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</si>
  <si>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</si>
  <si>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</si>
  <si>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</si>
  <si>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</si>
  <si>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</si>
  <si>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</si>
  <si>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</si>
  <si>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</si>
  <si>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</si>
  <si>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</si>
  <si>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</si>
  <si>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</si>
  <si>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</si>
  <si>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</si>
  <si>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</si>
  <si>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</si>
  <si>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</si>
  <si>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</si>
  <si>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</si>
  <si>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</si>
  <si>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</si>
  <si>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</si>
  <si>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</si>
  <si>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</si>
  <si>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</si>
  <si>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</si>
  <si>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</si>
  <si>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</si>
  <si>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</si>
  <si>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</si>
  <si>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</si>
  <si>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</si>
  <si>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</si>
  <si>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</si>
  <si>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</si>
  <si>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</si>
  <si>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</si>
  <si>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</si>
  <si>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</si>
  <si>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</si>
  <si>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</si>
  <si>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</si>
  <si>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</si>
  <si>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</si>
  <si>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</si>
  <si>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</si>
  <si>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</si>
  <si>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</si>
  <si>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</si>
  <si>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</si>
  <si>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</si>
  <si>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</si>
  <si>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</si>
  <si>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</si>
  <si>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</si>
  <si>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</si>
  <si>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</si>
  <si>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</si>
  <si>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</si>
  <si>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</si>
  <si>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</si>
  <si>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</si>
  <si>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</si>
  <si>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</si>
  <si>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</si>
  <si>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</si>
  <si>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</si>
  <si>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</si>
  <si>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</si>
  <si>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</si>
  <si>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</si>
  <si>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</si>
  <si>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</si>
  <si>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</si>
  <si>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</si>
  <si>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</si>
  <si>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</si>
  <si>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</si>
  <si>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</si>
  <si>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</si>
  <si>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</si>
  <si>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</si>
  <si>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</si>
  <si>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</si>
  <si>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</si>
  <si>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</si>
  <si>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</si>
  <si>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</si>
  <si>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</si>
  <si>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</si>
  <si>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</si>
  <si>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</si>
  <si>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</si>
  <si>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</si>
  <si>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</si>
  <si>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</si>
  <si>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</si>
  <si>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</si>
  <si>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</si>
  <si>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</si>
  <si>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</si>
  <si>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</si>
  <si>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</si>
  <si>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</si>
  <si>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</si>
  <si>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</si>
  <si>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</si>
  <si>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</si>
  <si>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</si>
  <si>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</si>
  <si>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</si>
  <si>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</si>
  <si>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</si>
  <si>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</si>
  <si>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</si>
  <si>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</si>
  <si>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</si>
  <si>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</si>
  <si>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</si>
  <si>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</si>
  <si>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</si>
  <si>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</si>
  <si>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</si>
  <si>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</si>
  <si>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</si>
  <si>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</si>
  <si>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</si>
  <si>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</si>
  <si>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</si>
  <si>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</si>
  <si>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</si>
  <si>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</si>
  <si>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</si>
  <si>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</si>
  <si>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</si>
  <si>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</si>
  <si>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</si>
  <si>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</si>
  <si>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</si>
  <si>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</si>
  <si>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</si>
  <si>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</si>
  <si>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</si>
  <si>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</si>
  <si>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</si>
  <si>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</si>
  <si>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</si>
  <si>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</si>
  <si>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</si>
  <si>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</si>
  <si>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</si>
  <si>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</si>
  <si>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</si>
  <si>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</si>
  <si>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</si>
  <si>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</si>
  <si>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</si>
  <si>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</si>
  <si>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</si>
  <si>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</si>
  <si>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</si>
  <si>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</si>
  <si>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</si>
  <si>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</si>
  <si>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</si>
  <si>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</si>
  <si>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</si>
  <si>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</si>
  <si>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</si>
  <si>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</si>
  <si>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</si>
  <si>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</si>
  <si>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</si>
  <si>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</si>
  <si>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</si>
  <si>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</si>
  <si>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</si>
  <si>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</si>
  <si>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</si>
  <si>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</si>
  <si>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</si>
  <si>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</si>
  <si>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</si>
  <si>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</si>
  <si>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</si>
  <si>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</si>
  <si>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</si>
  <si>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</si>
  <si>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</si>
  <si>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</si>
  <si>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</si>
  <si>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</si>
  <si>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</si>
  <si>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</si>
  <si>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</si>
  <si>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</si>
  <si>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</si>
  <si>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</si>
  <si>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</si>
  <si>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</si>
  <si>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</si>
  <si>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</si>
  <si>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</si>
  <si>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</si>
  <si>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</si>
  <si>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</si>
  <si>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</si>
  <si>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</si>
  <si>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</si>
  <si>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</si>
  <si>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</si>
  <si>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</si>
  <si>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</si>
  <si>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</si>
  <si>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</si>
  <si>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</si>
  <si>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</si>
  <si>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</si>
  <si>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</si>
  <si>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</si>
  <si>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</si>
  <si>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</si>
  <si>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</si>
  <si>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</si>
  <si>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</si>
  <si>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</si>
  <si>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</si>
  <si>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</si>
  <si>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</si>
  <si>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</si>
  <si>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</si>
  <si>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</si>
  <si>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</si>
  <si>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</si>
  <si>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</si>
  <si>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</si>
  <si>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</si>
  <si>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</si>
  <si>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</si>
  <si>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</si>
  <si>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</si>
  <si>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</si>
  <si>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</si>
  <si>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</si>
  <si>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</si>
  <si>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</si>
  <si>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</si>
  <si>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</si>
  <si>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</si>
  <si>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</si>
  <si>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</si>
  <si>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</si>
  <si>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</si>
  <si>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</si>
  <si>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</si>
  <si>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</si>
  <si>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</si>
  <si>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</si>
  <si>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</si>
  <si>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</si>
  <si>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</si>
  <si>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</si>
  <si>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</si>
  <si>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</si>
  <si>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</si>
  <si>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</si>
  <si>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</si>
  <si>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</si>
  <si>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</si>
  <si>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</si>
  <si>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</si>
  <si>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</si>
  <si>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</si>
  <si>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</si>
  <si>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</si>
  <si>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</si>
  <si>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</si>
  <si>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</si>
  <si>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</si>
  <si>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</si>
  <si>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</si>
  <si>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</si>
  <si>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</si>
  <si>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</si>
  <si>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</si>
  <si>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</si>
  <si>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</si>
  <si>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</si>
  <si>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</si>
  <si>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</si>
  <si>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</si>
  <si>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</si>
  <si>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</si>
  <si>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</si>
  <si>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</si>
  <si>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</si>
  <si>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</si>
  <si>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</si>
  <si>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</si>
  <si>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</si>
  <si>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</si>
  <si>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</si>
  <si>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</si>
  <si>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</si>
  <si>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</si>
  <si>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</si>
  <si>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</si>
  <si>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</si>
  <si>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</si>
  <si>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</si>
  <si>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</si>
  <si>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</si>
  <si>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</si>
  <si>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</si>
  <si>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</si>
  <si>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</si>
  <si>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</si>
  <si>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</si>
  <si>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</si>
  <si>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</si>
  <si>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</si>
  <si>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</si>
  <si>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</si>
  <si>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</si>
  <si>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</si>
  <si>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</si>
  <si>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</si>
  <si>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</si>
  <si>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</si>
  <si>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</si>
  <si>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</si>
  <si>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</si>
  <si>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</si>
  <si>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</si>
  <si>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</si>
  <si>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</si>
  <si>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</si>
  <si>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</si>
  <si>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</si>
  <si>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</si>
  <si>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</si>
  <si>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</si>
  <si>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</si>
  <si>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</si>
  <si>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</si>
  <si>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</si>
  <si>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</si>
  <si>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</si>
  <si>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</si>
  <si>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</si>
  <si>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</si>
  <si>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</si>
  <si>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</si>
  <si>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</si>
  <si>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</si>
  <si>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</si>
  <si>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</si>
  <si>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</si>
  <si>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</si>
  <si>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</si>
  <si>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</si>
  <si>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</si>
  <si>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</si>
  <si>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</si>
  <si>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</si>
  <si>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</si>
  <si>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</si>
  <si>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</si>
  <si>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</si>
  <si>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</si>
  <si>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</si>
  <si>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</si>
  <si>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</si>
  <si>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</si>
  <si>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</si>
  <si>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</si>
  <si>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</si>
  <si>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</si>
  <si>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</si>
  <si>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</si>
  <si>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</si>
  <si>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</si>
  <si>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</si>
  <si>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</si>
  <si>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</si>
  <si>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</si>
  <si>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</si>
  <si>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</si>
  <si>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</si>
  <si>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</si>
  <si>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</si>
  <si>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</si>
  <si>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</si>
  <si>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</si>
  <si>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</si>
  <si>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</si>
  <si>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</si>
  <si>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</si>
  <si>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</si>
  <si>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</si>
  <si>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</si>
  <si>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</si>
  <si>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</si>
  <si>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</si>
  <si>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</si>
  <si>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</si>
  <si>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</si>
  <si>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</si>
  <si>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</si>
  <si>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</si>
  <si>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</si>
  <si>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</si>
  <si>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</si>
  <si>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</si>
  <si>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</si>
  <si>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</si>
  <si>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</si>
  <si>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</si>
  <si>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</si>
  <si>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</si>
  <si>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</si>
  <si>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</si>
  <si>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</si>
  <si>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</si>
  <si>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</si>
  <si>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</si>
  <si>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</si>
  <si>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</si>
  <si>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</si>
  <si>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</si>
  <si>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</si>
  <si>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</si>
  <si>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</si>
  <si>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</si>
  <si>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</si>
  <si>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</si>
  <si>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</si>
  <si>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</si>
  <si>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</si>
  <si>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</si>
  <si>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</si>
  <si>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</si>
  <si>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</si>
  <si>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</si>
  <si>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</si>
  <si>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</si>
  <si>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</si>
  <si>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</si>
  <si>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</si>
  <si>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</si>
  <si>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</si>
  <si>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</si>
  <si>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</si>
  <si>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</si>
  <si>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</si>
  <si>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</si>
  <si>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</si>
  <si>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</si>
  <si>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</si>
  <si>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</si>
  <si>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</si>
  <si>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</si>
  <si>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</si>
  <si>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</si>
  <si>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</si>
  <si>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</si>
  <si>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</si>
  <si>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</si>
  <si>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</si>
  <si>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</si>
  <si>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</si>
  <si>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</si>
  <si>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</si>
  <si>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</si>
  <si>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</si>
  <si>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</si>
  <si>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</si>
  <si>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</si>
  <si>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</si>
  <si>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</si>
  <si>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</si>
  <si>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</si>
  <si>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</si>
  <si>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</si>
  <si>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</si>
  <si>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</si>
  <si>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</si>
  <si>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</si>
  <si>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</si>
  <si>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</si>
  <si>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</si>
  <si>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</si>
  <si>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</si>
  <si>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</si>
  <si>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</si>
  <si>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</si>
  <si>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</si>
  <si>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</si>
  <si>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</si>
  <si>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</si>
  <si>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</si>
  <si>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</si>
  <si>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</si>
  <si>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</si>
  <si>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</si>
  <si>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</si>
  <si>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</si>
  <si>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</si>
  <si>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</si>
  <si>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</si>
  <si>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</si>
  <si>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</si>
  <si>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</si>
  <si>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</si>
  <si>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</si>
  <si>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</si>
  <si>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</si>
  <si>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</si>
  <si>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</si>
  <si>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</si>
  <si>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</si>
  <si>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</si>
  <si>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</si>
  <si>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</si>
  <si>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</si>
  <si>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</si>
  <si>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</si>
  <si>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</si>
  <si>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</si>
  <si>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</si>
  <si>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</si>
  <si>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</si>
  <si>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</si>
  <si>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</si>
  <si>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</si>
  <si>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</si>
  <si>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</si>
  <si>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</si>
  <si>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</si>
  <si>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</si>
  <si>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</si>
  <si>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</si>
  <si>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</si>
  <si>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</si>
  <si>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</si>
  <si>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</si>
  <si>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</si>
  <si>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</si>
  <si>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</si>
  <si>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</si>
  <si>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</si>
  <si>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</si>
  <si>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</si>
  <si>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</si>
  <si>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</si>
  <si>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</si>
  <si>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</si>
  <si>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</si>
  <si>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</si>
  <si>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</si>
  <si>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</si>
  <si>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</si>
  <si>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</si>
  <si>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</si>
  <si>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</si>
  <si>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</si>
  <si>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</si>
  <si>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</si>
  <si>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</si>
  <si>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</si>
  <si>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</si>
  <si>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</si>
  <si>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</si>
  <si>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</si>
  <si>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</si>
  <si>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</si>
  <si>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</si>
  <si>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</si>
  <si>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</si>
  <si>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</si>
  <si>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</si>
  <si>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</si>
  <si>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</si>
  <si>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</si>
  <si>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</si>
  <si>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</si>
  <si>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</si>
  <si>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</si>
  <si>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</si>
  <si>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</si>
  <si>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</si>
  <si>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</si>
  <si>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</si>
  <si>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</si>
  <si>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</si>
  <si>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</si>
  <si>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</si>
  <si>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</si>
  <si>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</si>
  <si>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</si>
  <si>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</si>
  <si>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</si>
  <si>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</si>
  <si>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</si>
  <si>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</si>
  <si>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</si>
  <si>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</si>
  <si>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</si>
  <si>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</si>
  <si>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</si>
  <si>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</si>
  <si>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</si>
  <si>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</si>
  <si>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</si>
  <si>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</si>
  <si>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</si>
  <si>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</si>
  <si>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</si>
  <si>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</si>
  <si>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</si>
  <si>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</si>
  <si>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</si>
  <si>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</si>
  <si>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</si>
  <si>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</si>
  <si>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</si>
  <si>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</si>
  <si>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</si>
  <si>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</si>
  <si>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</si>
  <si>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</si>
  <si>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</si>
  <si>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</si>
  <si>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</si>
  <si>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</si>
  <si>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</si>
  <si>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</si>
  <si>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</si>
  <si>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</si>
  <si>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</si>
  <si>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</si>
  <si>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</si>
  <si>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</si>
  <si>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</si>
  <si>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</si>
  <si>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</si>
  <si>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</si>
  <si>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</si>
  <si>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</si>
  <si>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</si>
  <si>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</si>
  <si>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</si>
  <si>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</si>
  <si>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</si>
  <si>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</si>
  <si>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</si>
  <si>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</si>
  <si>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</si>
  <si>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</si>
  <si>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</si>
  <si>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</si>
  <si>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</si>
  <si>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</si>
  <si>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</si>
  <si>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</si>
  <si>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</si>
  <si>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</si>
  <si>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</si>
  <si>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</si>
  <si>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</si>
  <si>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</si>
  <si>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</si>
  <si>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</si>
  <si>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</si>
  <si>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</si>
  <si>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</si>
  <si>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</si>
  <si>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</si>
  <si>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</si>
  <si>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</si>
  <si>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</si>
  <si>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</si>
  <si>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</si>
  <si>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</si>
  <si>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</si>
  <si>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</si>
  <si>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</si>
  <si>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</si>
  <si>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</si>
  <si>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</si>
  <si>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</si>
  <si>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</si>
  <si>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</si>
  <si>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</si>
  <si>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</si>
  <si>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</si>
  <si>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</si>
  <si>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</si>
  <si>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</si>
  <si>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</si>
  <si>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</si>
  <si>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</si>
  <si>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</si>
  <si>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</si>
  <si>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</si>
  <si>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</si>
  <si>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</si>
  <si>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</si>
  <si>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</si>
  <si>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</si>
  <si>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</si>
  <si>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</si>
  <si>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</si>
  <si>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</si>
  <si>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</si>
  <si>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</si>
  <si>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</si>
  <si>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</si>
  <si>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</si>
  <si>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</si>
  <si>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</si>
  <si>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</si>
  <si>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</si>
  <si>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</si>
  <si>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</si>
  <si>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</si>
  <si>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</si>
  <si>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</si>
  <si>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</si>
  <si>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</si>
  <si>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</si>
  <si>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</si>
  <si>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</si>
  <si>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</si>
  <si>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</si>
  <si>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</si>
  <si>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</si>
  <si>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</si>
  <si>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</si>
  <si>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</si>
  <si>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</si>
  <si>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</si>
  <si>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</si>
  <si>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</si>
  <si>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</si>
  <si>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</si>
  <si>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</si>
  <si>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</si>
  <si>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</si>
  <si>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</si>
  <si>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</si>
  <si>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</si>
  <si>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</si>
  <si>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</si>
  <si>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</si>
  <si>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</si>
  <si>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</si>
  <si>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</si>
  <si>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</si>
  <si>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</si>
  <si>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</si>
  <si>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</si>
  <si>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</si>
  <si>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</si>
  <si>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</si>
  <si>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</si>
  <si>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</si>
  <si>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</si>
  <si>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</si>
  <si>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</si>
  <si>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</si>
  <si>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</si>
  <si>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</si>
  <si>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</si>
  <si>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</si>
  <si>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</si>
  <si>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</si>
  <si>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</si>
  <si>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</si>
  <si>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</si>
  <si>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</si>
  <si>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</si>
  <si>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</si>
  <si>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</si>
  <si>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</si>
  <si>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</si>
  <si>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</si>
  <si>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</si>
  <si>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</si>
  <si>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</si>
  <si>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</si>
  <si>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</si>
  <si>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</si>
  <si>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</si>
  <si>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</si>
  <si>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</si>
  <si>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</si>
  <si>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</si>
  <si>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</si>
  <si>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</si>
  <si>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</si>
  <si>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</si>
  <si>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</si>
  <si>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</si>
  <si>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</si>
  <si>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</si>
  <si>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</si>
  <si>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</si>
  <si>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</si>
  <si>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</si>
  <si>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</si>
  <si>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</si>
  <si>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</si>
  <si>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</si>
  <si>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</si>
  <si>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</si>
  <si>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</si>
  <si>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</si>
  <si>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</si>
  <si>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</si>
  <si>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</si>
  <si>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</si>
  <si>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</si>
  <si>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</si>
  <si>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</si>
  <si>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</si>
  <si>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</si>
  <si>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</si>
  <si>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</si>
  <si>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</si>
  <si>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</si>
  <si>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</si>
  <si>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</si>
  <si>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</si>
  <si>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</si>
  <si>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</si>
  <si>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</si>
  <si>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</si>
  <si>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</si>
  <si>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</si>
  <si>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</si>
  <si>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</si>
  <si>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</si>
  <si>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</si>
  <si>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</si>
  <si>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</si>
  <si>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</si>
  <si>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</si>
  <si>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</si>
  <si>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</si>
  <si>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</si>
  <si>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</si>
  <si>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</si>
  <si>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</si>
  <si>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</si>
  <si>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</si>
  <si>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</si>
  <si>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</si>
  <si>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</si>
  <si>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</si>
  <si>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</si>
  <si>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</si>
  <si>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</si>
  <si>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</si>
  <si>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</si>
  <si>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</si>
  <si>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</si>
  <si>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</si>
  <si>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</si>
  <si>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</si>
  <si>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</si>
  <si>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</si>
  <si>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</si>
  <si>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</si>
  <si>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</si>
  <si>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</si>
  <si>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</si>
  <si>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</si>
  <si>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</si>
  <si>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</si>
  <si>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</si>
  <si>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</si>
  <si>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</si>
  <si>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</si>
  <si>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</si>
  <si>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</si>
  <si>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</si>
  <si>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</si>
  <si>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</si>
  <si>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</si>
  <si>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</si>
  <si>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</si>
  <si>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</si>
  <si>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</si>
  <si>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</si>
  <si>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</si>
  <si>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</si>
  <si>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</si>
  <si>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</si>
  <si>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</si>
  <si>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</si>
  <si>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</si>
  <si>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</si>
  <si>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</si>
  <si>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</si>
  <si>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</si>
  <si>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</si>
  <si>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</si>
  <si>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</si>
  <si>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</si>
  <si>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</si>
  <si>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</si>
  <si>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</si>
  <si>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</si>
  <si>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</si>
  <si>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</si>
  <si>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</si>
  <si>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</si>
  <si>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</si>
  <si>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</si>
  <si>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</si>
  <si>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</si>
  <si>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</si>
  <si>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</si>
  <si>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</si>
  <si>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</si>
  <si>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</si>
  <si>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</si>
  <si>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</si>
  <si>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</si>
  <si>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</si>
  <si>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</si>
  <si>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</si>
  <si>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</si>
  <si>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</si>
  <si>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</si>
  <si>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</si>
  <si>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</si>
  <si>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</si>
  <si>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</si>
  <si>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</si>
  <si>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</si>
  <si>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</si>
  <si>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</si>
  <si>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</si>
  <si>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</si>
  <si>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</si>
  <si>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</si>
  <si>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</si>
  <si>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</si>
  <si>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</si>
  <si>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</si>
  <si>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</si>
  <si>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</si>
  <si>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</si>
  <si>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</si>
  <si>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</si>
  <si>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</si>
  <si>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</si>
  <si>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</si>
  <si>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</si>
  <si>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</si>
  <si>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</si>
  <si>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</si>
  <si>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</si>
  <si>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</si>
  <si>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</si>
  <si>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</si>
  <si>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</si>
  <si>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</si>
  <si>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</si>
  <si>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</si>
  <si>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</si>
  <si>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</si>
  <si>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</si>
  <si>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</si>
  <si>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</si>
  <si>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</si>
  <si>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</si>
  <si>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</si>
  <si>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</si>
  <si>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</si>
  <si>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</si>
  <si>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</si>
  <si>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</si>
  <si>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</si>
  <si>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</si>
  <si>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</si>
  <si>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</si>
  <si>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</si>
  <si>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</si>
  <si>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</si>
  <si>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</si>
  <si>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</si>
  <si>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</si>
  <si>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</si>
  <si>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</si>
  <si>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</si>
  <si>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</si>
  <si>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</si>
  <si>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</si>
  <si>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</si>
  <si>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</si>
  <si>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</si>
  <si>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</si>
  <si>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</si>
  <si>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</si>
  <si>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</si>
  <si>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</si>
  <si>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</si>
  <si>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</si>
  <si>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</si>
  <si>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</si>
  <si>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</si>
  <si>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</si>
  <si>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</si>
  <si>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</si>
  <si>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</si>
  <si>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</si>
  <si>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</si>
  <si>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</si>
  <si>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</si>
  <si>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</si>
  <si>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</si>
  <si>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</si>
  <si>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</si>
  <si>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</si>
  <si>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</si>
  <si>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</si>
  <si>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</si>
  <si>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</si>
  <si>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</si>
  <si>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</si>
  <si>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</si>
  <si>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</si>
  <si>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</si>
  <si>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</si>
  <si>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</si>
  <si>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</si>
  <si>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</si>
  <si>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</si>
  <si>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</si>
  <si>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</si>
  <si>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</si>
  <si>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</si>
  <si>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</si>
  <si>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</si>
  <si>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</si>
  <si>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</si>
  <si>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</si>
  <si>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</si>
  <si>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</si>
  <si>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</si>
  <si>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</si>
  <si>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</si>
  <si>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</si>
  <si>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</si>
  <si>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</si>
  <si>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</si>
  <si>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</si>
  <si>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</si>
  <si>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</si>
  <si>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</si>
  <si>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</si>
  <si>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</si>
  <si>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</si>
  <si>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</si>
  <si>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</si>
  <si>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</si>
  <si>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</si>
  <si>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</si>
  <si>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</si>
  <si>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</si>
  <si>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</si>
  <si>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</si>
  <si>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</si>
  <si>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</si>
  <si>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</si>
  <si>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</si>
  <si>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</si>
  <si>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</si>
  <si>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</si>
  <si>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</si>
  <si>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</si>
  <si>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</si>
  <si>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</si>
  <si>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</si>
  <si>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</si>
  <si>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</si>
  <si>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</si>
  <si>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</si>
  <si>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</si>
  <si>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</si>
  <si>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</si>
  <si>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</si>
  <si>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</si>
  <si>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</si>
  <si>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</si>
  <si>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</si>
  <si>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</si>
  <si>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</si>
  <si>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</si>
  <si>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</si>
  <si>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</si>
  <si>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</si>
  <si>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</si>
  <si>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</si>
  <si>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</si>
  <si>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</si>
  <si>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</si>
  <si>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</si>
  <si>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</si>
  <si>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</si>
  <si>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</si>
  <si>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</si>
  <si>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</si>
  <si>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</si>
  <si>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</si>
  <si>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</si>
  <si>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</si>
  <si>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</si>
  <si>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</si>
  <si>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</si>
  <si>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</si>
  <si>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</si>
  <si>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</si>
  <si>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</si>
  <si>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</si>
  <si>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</si>
  <si>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</si>
  <si>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</si>
  <si>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</si>
  <si>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</si>
  <si>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</si>
  <si>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</si>
  <si>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</si>
  <si>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</si>
  <si>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</si>
  <si>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</si>
  <si>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</si>
  <si>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</si>
  <si>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</si>
  <si>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</si>
  <si>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</si>
  <si>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</si>
  <si>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</si>
  <si>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</si>
  <si>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</si>
  <si>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</si>
  <si>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</si>
  <si>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</si>
  <si>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</si>
  <si>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</si>
  <si>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</si>
  <si>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</si>
  <si>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</si>
  <si>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</si>
  <si>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</si>
  <si>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</si>
  <si>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</si>
  <si>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</si>
  <si>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</si>
  <si>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</si>
  <si>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</si>
  <si>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</si>
  <si>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</si>
  <si>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</si>
  <si>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</si>
  <si>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</si>
  <si>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</si>
  <si>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</si>
  <si>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</si>
  <si>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</si>
  <si>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</si>
  <si>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</si>
  <si>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</si>
  <si>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</si>
  <si>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</si>
  <si>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</si>
  <si>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</si>
  <si>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</si>
  <si>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</si>
  <si>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</si>
  <si>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</si>
  <si>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</si>
  <si>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</si>
  <si>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</si>
  <si>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</si>
  <si>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</si>
  <si>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</si>
  <si>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</si>
  <si>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</si>
  <si>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</si>
  <si>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</si>
  <si>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</si>
  <si>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</si>
  <si>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</si>
  <si>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</si>
  <si>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</si>
  <si>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</si>
  <si>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</si>
  <si>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</si>
  <si>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</si>
  <si>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</si>
  <si>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</si>
  <si>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</si>
  <si>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</si>
  <si>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</si>
  <si>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</si>
  <si>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</si>
  <si>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</si>
  <si>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</si>
  <si>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</si>
  <si>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</si>
  <si>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</si>
  <si>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</si>
  <si>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</si>
  <si>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</si>
  <si>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</si>
  <si>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</si>
  <si>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</si>
  <si>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</si>
  <si>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</si>
  <si>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</si>
  <si>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</si>
  <si>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</si>
  <si>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</si>
  <si>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</si>
  <si>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</si>
  <si>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</si>
  <si>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</si>
  <si>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</si>
  <si>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</si>
  <si>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</si>
  <si>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</si>
  <si>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</si>
  <si>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</si>
  <si>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</si>
  <si>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</si>
  <si>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</si>
  <si>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</si>
  <si>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</si>
  <si>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</si>
  <si>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</si>
  <si>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</si>
  <si>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</si>
  <si>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</si>
  <si>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</si>
  <si>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</si>
  <si>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</si>
  <si>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</si>
  <si>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</si>
  <si>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</si>
  <si>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</si>
  <si>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</si>
  <si>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</si>
  <si>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</si>
  <si>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</si>
  <si>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</si>
  <si>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</si>
  <si>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</si>
  <si>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</si>
  <si>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</si>
  <si>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</si>
  <si>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</si>
  <si>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</si>
  <si>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</si>
  <si>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</si>
  <si>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</si>
  <si>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</si>
  <si>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</si>
  <si>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</si>
  <si>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</si>
  <si>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</si>
  <si>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</si>
  <si>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</si>
  <si>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</si>
  <si>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</si>
  <si>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</si>
  <si>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</si>
  <si>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</si>
  <si>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</si>
  <si>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</si>
  <si>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</si>
  <si>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</si>
  <si>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</si>
  <si>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</si>
  <si>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</si>
  <si>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</si>
  <si>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</si>
  <si>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</si>
  <si>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</si>
  <si>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</si>
  <si>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</si>
  <si>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</si>
  <si>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</si>
  <si>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</si>
  <si>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</si>
  <si>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</si>
  <si>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</si>
  <si>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</si>
  <si>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</si>
  <si>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</si>
  <si>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</si>
  <si>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</si>
  <si>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</si>
  <si>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</si>
  <si>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</si>
  <si>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</si>
  <si>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</si>
  <si>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</si>
  <si>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</si>
  <si>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</si>
  <si>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</si>
  <si>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</si>
  <si>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</si>
  <si>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</si>
  <si>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</si>
  <si>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</si>
  <si>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</si>
  <si>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</si>
  <si>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</si>
  <si>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</si>
  <si>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</si>
  <si>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</si>
  <si>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</si>
  <si>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</si>
  <si>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</si>
  <si>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</si>
  <si>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</si>
  <si>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</si>
  <si>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</si>
  <si>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</si>
  <si>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</si>
  <si>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</si>
  <si>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</si>
  <si>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</si>
  <si>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</si>
  <si>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</si>
  <si>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</si>
  <si>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</si>
  <si>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</si>
  <si>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</si>
  <si>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</si>
  <si>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</si>
  <si>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</si>
  <si>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</si>
  <si>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</si>
  <si>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</si>
  <si>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</si>
  <si>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</si>
  <si>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</si>
  <si>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</si>
  <si>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</si>
  <si>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</si>
  <si>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</si>
  <si>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</si>
  <si>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</si>
  <si>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</si>
  <si>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</si>
  <si>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</si>
  <si>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</si>
  <si>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</si>
  <si>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</si>
  <si>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</si>
  <si>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</si>
  <si>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</si>
  <si>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</si>
  <si>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</si>
  <si>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</si>
  <si>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</si>
  <si>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</si>
  <si>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</si>
  <si>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</si>
  <si>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</si>
  <si>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</si>
  <si>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</si>
  <si>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</si>
  <si>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</si>
  <si>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</si>
  <si>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</si>
  <si>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</si>
  <si>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</si>
  <si>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</si>
  <si>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</si>
  <si>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</si>
  <si>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</si>
  <si>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</si>
  <si>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</si>
  <si>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</si>
  <si>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</si>
  <si>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</si>
  <si>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</si>
  <si>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</si>
  <si>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</si>
  <si>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</si>
  <si>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</si>
  <si>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</si>
  <si>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</si>
  <si>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</si>
  <si>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</si>
  <si>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</si>
  <si>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</si>
  <si>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</si>
  <si>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</si>
  <si>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</si>
  <si>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</si>
  <si>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</si>
  <si>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</si>
  <si>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</si>
  <si>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</si>
  <si>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</si>
  <si>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</si>
  <si>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</si>
  <si>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</si>
  <si>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</si>
  <si>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</si>
  <si>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</si>
  <si>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</si>
  <si>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</si>
  <si>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</si>
  <si>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</si>
  <si>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</si>
  <si>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</si>
  <si>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</si>
  <si>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</si>
  <si>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</si>
  <si>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</si>
  <si>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</si>
  <si>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</si>
  <si>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</si>
  <si>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</si>
  <si>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</si>
  <si>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</si>
  <si>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</si>
  <si>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</si>
  <si>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</si>
  <si>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</si>
  <si>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</si>
  <si>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</si>
  <si>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</si>
  <si>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</si>
  <si>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</si>
  <si>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</si>
  <si>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</si>
  <si>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</si>
  <si>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</si>
  <si>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</si>
  <si>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</si>
  <si>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</si>
  <si>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</si>
  <si>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</si>
  <si>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</si>
  <si>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</si>
  <si>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</si>
  <si>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</si>
  <si>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</si>
  <si>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</si>
  <si>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</si>
  <si>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</si>
  <si>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</si>
  <si>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</si>
  <si>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</si>
  <si>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</si>
  <si>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</si>
  <si>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</si>
  <si>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</si>
  <si>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</si>
  <si>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</si>
  <si>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</si>
  <si>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</si>
  <si>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</si>
  <si>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</si>
  <si>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</si>
  <si>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</si>
  <si>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</si>
  <si>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</si>
  <si>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</si>
  <si>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</si>
  <si>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</si>
  <si>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</si>
  <si>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</si>
  <si>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</si>
  <si>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</si>
  <si>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</si>
  <si>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</si>
  <si>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</si>
  <si>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</si>
  <si>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</si>
  <si>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</si>
  <si>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</si>
  <si>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</si>
  <si>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</si>
  <si>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</si>
  <si>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</si>
  <si>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</si>
  <si>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</si>
  <si>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</si>
  <si>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</si>
  <si>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</si>
  <si>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</si>
  <si>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</si>
  <si>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</si>
  <si>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</si>
  <si>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</si>
  <si>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</si>
  <si>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</si>
  <si>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</si>
  <si>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</si>
  <si>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</si>
  <si>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</si>
  <si>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</si>
  <si>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</si>
  <si>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</si>
  <si>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</si>
  <si>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</si>
  <si>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</si>
  <si>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</si>
  <si>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</si>
  <si>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</si>
  <si>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</si>
  <si>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</si>
  <si>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</si>
  <si>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</si>
  <si>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</si>
  <si>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</si>
  <si>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</si>
  <si>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</si>
  <si>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</si>
  <si>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</si>
  <si>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</si>
  <si>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</si>
  <si>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</si>
  <si>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</si>
  <si>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</si>
  <si>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</si>
  <si>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</si>
  <si>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</si>
  <si>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</si>
  <si>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</si>
  <si>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</si>
  <si>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</si>
  <si>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</si>
  <si>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</si>
  <si>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</si>
  <si>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</si>
  <si>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</si>
  <si>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</si>
  <si>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</si>
  <si>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</si>
  <si>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</si>
  <si>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</si>
  <si>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</si>
  <si>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</si>
  <si>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</si>
  <si>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</si>
  <si>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</si>
  <si>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</si>
  <si>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</si>
  <si>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</si>
  <si>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</si>
  <si>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</si>
  <si>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</si>
  <si>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</si>
  <si>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</si>
  <si>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</si>
  <si>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</si>
  <si>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</si>
  <si>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</si>
  <si>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</si>
  <si>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</si>
  <si>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</si>
  <si>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</si>
  <si>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</si>
  <si>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</si>
  <si>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</si>
  <si>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</si>
  <si>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</si>
  <si>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</si>
  <si>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</si>
  <si>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</si>
  <si>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</si>
  <si>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</si>
  <si>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</si>
  <si>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</si>
  <si>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</si>
  <si>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</si>
  <si>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</si>
  <si>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</si>
  <si>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</si>
  <si>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</si>
  <si>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</si>
  <si>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</si>
  <si>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</si>
  <si>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</si>
  <si>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</si>
  <si>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</si>
  <si>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</si>
  <si>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</si>
  <si>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</si>
  <si>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</si>
  <si>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</si>
  <si>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</si>
  <si>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</si>
  <si>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</si>
  <si>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</si>
  <si>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</si>
  <si>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</si>
  <si>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</si>
  <si>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</si>
  <si>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</si>
  <si>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</si>
  <si>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</si>
  <si>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</si>
  <si>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</si>
  <si>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</si>
  <si>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</si>
  <si>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</si>
  <si>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</si>
  <si>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</si>
  <si>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</si>
  <si>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</si>
  <si>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</si>
  <si>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</si>
  <si>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</si>
  <si>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</si>
  <si>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</si>
  <si>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</si>
  <si>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</si>
  <si>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</si>
  <si>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</si>
  <si>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</si>
  <si>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</si>
  <si>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</si>
  <si>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</si>
  <si>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</si>
  <si>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</si>
  <si>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</si>
  <si>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</si>
  <si>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</si>
  <si>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</si>
  <si>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</si>
  <si>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</si>
  <si>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</si>
  <si>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</si>
  <si>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</si>
  <si>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</si>
  <si>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</si>
  <si>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</si>
  <si>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</si>
  <si>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</si>
  <si>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</si>
  <si>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</si>
  <si>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</si>
  <si>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</si>
  <si>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</si>
  <si>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</si>
  <si>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</si>
  <si>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</si>
  <si>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</si>
  <si>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</si>
  <si>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</si>
  <si>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</si>
  <si>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</si>
  <si>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</si>
  <si>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</si>
  <si>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</si>
  <si>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</si>
  <si>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</si>
  <si>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</si>
  <si>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</si>
  <si>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</si>
  <si>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</si>
  <si>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</si>
  <si>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</si>
  <si>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</si>
  <si>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</si>
  <si>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</si>
  <si>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</si>
  <si>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</si>
  <si>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</si>
  <si>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</si>
  <si>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</si>
  <si>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</si>
  <si>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</si>
  <si>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</si>
  <si>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</si>
  <si>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</si>
  <si>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</si>
  <si>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</si>
  <si>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</si>
  <si>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</si>
  <si>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</si>
  <si>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</si>
  <si>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</si>
  <si>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</si>
  <si>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</si>
  <si>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</si>
  <si>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</si>
  <si>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</si>
  <si>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</si>
  <si>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</si>
  <si>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</si>
  <si>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</si>
  <si>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</si>
  <si>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</si>
  <si>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</si>
  <si>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</si>
  <si>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</si>
  <si>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</si>
  <si>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</si>
  <si>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</si>
  <si>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</si>
  <si>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</si>
  <si>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</si>
  <si>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</si>
  <si>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</si>
  <si>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</si>
  <si>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</si>
  <si>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</si>
  <si>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</si>
  <si>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</si>
  <si>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</si>
  <si>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</si>
  <si>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</si>
  <si>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</si>
  <si>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</si>
  <si>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</si>
  <si>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</si>
  <si>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</si>
  <si>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</si>
  <si>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</si>
  <si>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</si>
  <si>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</si>
  <si>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</si>
  <si>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</si>
  <si>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</si>
  <si>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</si>
  <si>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</si>
  <si>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</si>
  <si>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</si>
  <si>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</si>
  <si>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</si>
  <si>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</si>
  <si>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</si>
  <si>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</si>
  <si>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</si>
  <si>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</si>
  <si>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</si>
  <si>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</si>
  <si>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</si>
  <si>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</si>
  <si>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</si>
  <si>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</si>
  <si>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</si>
  <si>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</si>
  <si>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</si>
  <si>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</si>
  <si>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</si>
  <si>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</si>
  <si>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</si>
  <si>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</si>
  <si>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</si>
  <si>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</si>
  <si>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</si>
  <si>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</si>
  <si>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</si>
  <si>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</si>
  <si>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</si>
  <si>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</si>
  <si>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</si>
  <si>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</si>
  <si>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</si>
  <si>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</si>
  <si>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</si>
  <si>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</si>
  <si>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</si>
  <si>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</si>
  <si>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</si>
  <si>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</si>
  <si>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</si>
  <si>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</si>
  <si>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</si>
  <si>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</si>
  <si>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</si>
  <si>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</si>
  <si>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</si>
  <si>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</si>
  <si>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</si>
  <si>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</si>
  <si>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</si>
  <si>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</si>
  <si>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</si>
  <si>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</si>
  <si>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</si>
  <si>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</si>
  <si>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</si>
  <si>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</si>
  <si>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</si>
  <si>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</si>
  <si>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</si>
  <si>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</si>
  <si>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</si>
  <si>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</si>
  <si>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</si>
  <si>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</si>
  <si>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</si>
  <si>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</si>
  <si>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</si>
  <si>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</si>
  <si>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</si>
  <si>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</si>
  <si>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</si>
  <si>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</si>
  <si>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</si>
  <si>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</si>
  <si>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</si>
  <si>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</si>
  <si>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</si>
  <si>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</si>
  <si>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</si>
  <si>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</si>
  <si>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</si>
  <si>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</si>
  <si>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</si>
  <si>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</si>
  <si>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</si>
  <si>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</si>
  <si>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</si>
  <si>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</si>
  <si>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</si>
  <si>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</si>
  <si>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</si>
  <si>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</si>
  <si>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</si>
  <si>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</si>
  <si>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</si>
  <si>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</si>
  <si>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</si>
  <si>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</si>
  <si>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</si>
  <si>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</si>
  <si>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</si>
  <si>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</si>
  <si>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</si>
  <si>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</si>
  <si>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</si>
  <si>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</si>
  <si>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</si>
  <si>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</si>
  <si>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</si>
  <si>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</si>
  <si>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</si>
  <si>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</si>
  <si>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</si>
  <si>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</si>
  <si>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</si>
  <si>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</si>
  <si>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</si>
  <si>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</si>
  <si>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</si>
  <si>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</si>
  <si>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</si>
  <si>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</si>
  <si>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</si>
  <si>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</si>
  <si>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</si>
  <si>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</si>
  <si>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</si>
  <si>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</si>
  <si>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</si>
  <si>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</si>
  <si>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</si>
  <si>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</si>
  <si>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</si>
  <si>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</si>
  <si>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</si>
  <si>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</si>
  <si>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</si>
  <si>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</si>
  <si>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</si>
  <si>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</si>
  <si>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</si>
  <si>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</si>
  <si>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</si>
  <si>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</si>
  <si>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</si>
  <si>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</si>
  <si>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</si>
  <si>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</si>
  <si>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</si>
  <si>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</si>
  <si>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</si>
  <si>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</si>
  <si>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</si>
  <si>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</si>
  <si>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</si>
  <si>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</si>
  <si>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</si>
  <si>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</si>
  <si>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</si>
  <si>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</si>
  <si>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</si>
  <si>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</si>
  <si>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</si>
  <si>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</si>
  <si>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</si>
  <si>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</si>
  <si>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</si>
  <si>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</si>
  <si>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</si>
  <si>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</si>
  <si>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</si>
  <si>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</si>
  <si>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</si>
  <si>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</si>
  <si>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</si>
  <si>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</si>
  <si>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</si>
  <si>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</si>
  <si>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</si>
  <si>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</si>
  <si>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</si>
  <si>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</si>
  <si>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</si>
  <si>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</si>
  <si>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</si>
  <si>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</si>
  <si>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</si>
  <si>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</si>
  <si>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</si>
  <si>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</si>
  <si>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</si>
  <si>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</si>
  <si>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</si>
  <si>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</si>
  <si>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</si>
  <si>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</si>
  <si>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</si>
  <si>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</si>
  <si>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</si>
  <si>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</si>
  <si>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</si>
  <si>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</si>
  <si>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</si>
  <si>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</si>
  <si>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</si>
  <si>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</si>
  <si>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</si>
  <si>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</si>
  <si>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</si>
  <si>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</si>
  <si>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</si>
  <si>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</si>
  <si>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</si>
  <si>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</si>
  <si>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</si>
  <si>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</si>
  <si>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</si>
  <si>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</si>
  <si>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</si>
  <si>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</si>
  <si>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</si>
  <si>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</si>
  <si>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</si>
  <si>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</si>
  <si>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</si>
  <si>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</si>
  <si>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</si>
  <si>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</si>
  <si>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</si>
  <si>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</si>
  <si>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</si>
  <si>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</si>
  <si>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</si>
  <si>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</si>
  <si>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</si>
  <si>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</si>
  <si>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</si>
  <si>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</si>
  <si>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</si>
  <si>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</si>
  <si>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</si>
  <si>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</si>
  <si>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</si>
  <si>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</si>
  <si>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</si>
  <si>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</si>
  <si>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</si>
  <si>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</si>
  <si>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</si>
  <si>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</si>
  <si>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</si>
  <si>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</si>
  <si>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</si>
  <si>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</si>
  <si>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</si>
  <si>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</si>
  <si>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</si>
  <si>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</si>
  <si>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</si>
  <si>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</si>
  <si>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</si>
  <si>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</si>
  <si>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</si>
  <si>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</si>
  <si>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</si>
  <si>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</si>
  <si>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</si>
  <si>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</si>
  <si>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</si>
  <si>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</si>
  <si>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</si>
  <si>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</si>
  <si>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</si>
  <si>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</si>
  <si>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</si>
  <si>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</si>
  <si>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</si>
  <si>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</si>
  <si>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</si>
  <si>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</si>
  <si>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</si>
  <si>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</si>
  <si>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</si>
  <si>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</si>
  <si>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</si>
  <si>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</si>
  <si>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</si>
  <si>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</si>
  <si>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</si>
  <si>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</si>
  <si>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</si>
  <si>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</si>
  <si>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</si>
  <si>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</si>
  <si>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</si>
  <si>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</si>
  <si>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</si>
  <si>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</si>
  <si>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</si>
  <si>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</si>
  <si>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</si>
  <si>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</si>
  <si>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</si>
  <si>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</si>
  <si>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</si>
  <si>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</si>
  <si>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</si>
  <si>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</si>
  <si>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</si>
  <si>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</si>
  <si>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</si>
  <si>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</si>
  <si>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</si>
  <si>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</si>
  <si>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</si>
  <si>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</si>
  <si>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</si>
  <si>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</si>
  <si>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</si>
  <si>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</si>
  <si>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</si>
  <si>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</si>
  <si>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</si>
  <si>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</si>
  <si>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</si>
  <si>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</si>
  <si>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</si>
  <si>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</si>
  <si>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</si>
  <si>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</si>
  <si>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</si>
  <si>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</si>
  <si>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</si>
  <si>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</si>
  <si>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</si>
  <si>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</si>
  <si>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</si>
  <si>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</si>
  <si>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</si>
  <si>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</si>
  <si>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</si>
  <si>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</si>
  <si>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</si>
  <si>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</si>
  <si>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</si>
  <si>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</si>
  <si>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</si>
  <si>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</si>
  <si>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</si>
  <si>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</si>
  <si>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</si>
  <si>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</si>
  <si>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</si>
  <si>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</si>
  <si>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</si>
  <si>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</si>
  <si>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</si>
  <si>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</si>
  <si>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</si>
  <si>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</si>
  <si>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</si>
  <si>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</si>
  <si>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</si>
  <si>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</si>
  <si>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</si>
  <si>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</si>
  <si>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</si>
  <si>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</si>
  <si>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</si>
  <si>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</si>
  <si>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</si>
  <si>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</si>
  <si>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</si>
  <si>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</si>
  <si>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</si>
  <si>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</si>
  <si>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</si>
  <si>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</si>
  <si>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</si>
  <si>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</si>
  <si>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</si>
  <si>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</si>
  <si>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</si>
  <si>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</si>
  <si>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</si>
  <si>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</si>
  <si>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</si>
  <si>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</si>
  <si>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</si>
  <si>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</si>
  <si>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</si>
  <si>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</si>
  <si>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</si>
  <si>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</si>
  <si>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</si>
  <si>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</si>
  <si>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</si>
  <si>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</si>
  <si>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</si>
  <si>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</si>
  <si>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</si>
  <si>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</si>
  <si>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</si>
  <si>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</si>
  <si>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</si>
  <si>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</si>
  <si>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</si>
  <si>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</si>
  <si>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</si>
  <si>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</si>
  <si>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</si>
  <si>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</si>
  <si>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</si>
  <si>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</si>
  <si>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</si>
  <si>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</si>
  <si>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</si>
  <si>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</si>
  <si>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</si>
  <si>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</si>
  <si>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</si>
  <si>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</si>
  <si>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</si>
  <si>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</si>
  <si>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</si>
  <si>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</si>
  <si>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</si>
  <si>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</si>
  <si>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</si>
  <si>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</si>
  <si>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</si>
  <si>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</si>
  <si>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</si>
  <si>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</si>
  <si>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</si>
  <si>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</si>
  <si>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</si>
  <si>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</si>
  <si>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</si>
  <si>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</si>
  <si>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</si>
  <si>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</si>
  <si>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</si>
  <si>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</si>
  <si>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</si>
  <si>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</si>
  <si>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</si>
  <si>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</si>
  <si>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</si>
  <si>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</si>
  <si>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</si>
  <si>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</si>
  <si>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</si>
  <si>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</si>
  <si>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</si>
  <si>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</si>
  <si>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</si>
  <si>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</si>
  <si>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</si>
  <si>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</si>
  <si>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</si>
  <si>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</si>
  <si>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</si>
  <si>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</si>
  <si>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</si>
  <si>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</si>
  <si>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</si>
  <si>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</si>
  <si>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</si>
  <si>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</si>
  <si>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</si>
  <si>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</si>
  <si>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</si>
  <si>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</si>
  <si>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</si>
  <si>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</si>
  <si>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</si>
  <si>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</si>
  <si>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</si>
  <si>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</si>
  <si>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</si>
  <si>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</si>
  <si>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</si>
  <si>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</si>
  <si>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</si>
  <si>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</si>
  <si>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</si>
  <si>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</si>
  <si>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</si>
  <si>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</si>
  <si>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</si>
  <si>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</si>
  <si>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</si>
  <si>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</si>
  <si>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</si>
  <si>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</si>
  <si>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</si>
  <si>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</si>
  <si>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</si>
  <si>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</si>
  <si>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</si>
  <si>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</si>
  <si>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</si>
  <si>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</si>
  <si>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</si>
  <si>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</si>
  <si>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</si>
  <si>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</si>
  <si>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</si>
  <si>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</si>
  <si>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</si>
  <si>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</si>
  <si>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</si>
  <si>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</si>
  <si>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</si>
  <si>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</si>
  <si>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</si>
  <si>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</si>
  <si>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</si>
  <si>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</si>
  <si>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</si>
  <si>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</si>
  <si>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</si>
  <si>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</si>
  <si>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</si>
  <si>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</si>
  <si>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</si>
  <si>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</si>
  <si>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</si>
  <si>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</si>
  <si>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</si>
  <si>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</si>
  <si>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</si>
  <si>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</si>
  <si>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</si>
  <si>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</si>
  <si>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</si>
  <si>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</si>
  <si>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</si>
  <si>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</si>
  <si>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</si>
  <si>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</si>
  <si>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</si>
  <si>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</si>
  <si>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</si>
  <si>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</si>
  <si>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</si>
  <si>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</si>
  <si>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</si>
  <si>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</si>
  <si>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</si>
  <si>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</si>
  <si>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</si>
  <si>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</si>
  <si>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</si>
  <si>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</si>
  <si>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</si>
  <si>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</si>
  <si>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</si>
  <si>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</si>
  <si>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</si>
  <si>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</si>
  <si>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</si>
  <si>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</si>
  <si>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</si>
  <si>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</si>
  <si>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</si>
  <si>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</si>
  <si>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</si>
  <si>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</si>
  <si>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</si>
  <si>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</si>
  <si>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</si>
  <si>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</si>
  <si>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</si>
  <si>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</si>
  <si>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</si>
  <si>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</si>
  <si>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</si>
  <si>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</si>
  <si>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</si>
  <si>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</si>
  <si>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</si>
  <si>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</si>
  <si>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</si>
  <si>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</si>
  <si>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</si>
  <si>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</si>
  <si>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</si>
  <si>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</si>
  <si>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</si>
  <si>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</si>
  <si>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</si>
  <si>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</si>
  <si>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</si>
  <si>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</si>
  <si>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</si>
  <si>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</si>
  <si>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</si>
  <si>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</si>
  <si>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</si>
  <si>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</si>
  <si>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</si>
  <si>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</si>
  <si>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</si>
  <si>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</si>
  <si>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</si>
  <si>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</si>
  <si>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</si>
  <si>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</si>
  <si>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</si>
  <si>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</si>
  <si>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</si>
  <si>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</si>
  <si>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</si>
  <si>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</si>
  <si>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</si>
  <si>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</si>
  <si>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</si>
  <si>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</si>
  <si>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</si>
  <si>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</si>
  <si>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</si>
  <si>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</si>
  <si>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</si>
  <si>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</si>
  <si>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</si>
  <si>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</si>
  <si>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</si>
  <si>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</si>
  <si>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</si>
  <si>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</si>
  <si>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</si>
  <si>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</si>
  <si>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</si>
  <si>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</si>
  <si>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</si>
  <si>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</si>
  <si>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</si>
  <si>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</si>
  <si>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</si>
  <si>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</si>
  <si>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</si>
  <si>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</si>
  <si>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</si>
  <si>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</si>
  <si>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</si>
  <si>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</si>
  <si>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</si>
  <si>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</si>
  <si>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</si>
  <si>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</si>
  <si>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</si>
  <si>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</si>
  <si>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</si>
  <si>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</si>
  <si>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</si>
  <si>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</si>
  <si>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</si>
  <si>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</si>
  <si>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</si>
  <si>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</si>
  <si>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</si>
  <si>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</si>
  <si>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</si>
  <si>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</si>
  <si>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</si>
  <si>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</si>
  <si>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</si>
  <si>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</si>
  <si>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</si>
  <si>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</si>
  <si>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</si>
  <si>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</si>
  <si>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</si>
  <si>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</si>
  <si>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</si>
  <si>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</si>
  <si>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</si>
  <si>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</si>
  <si>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</si>
  <si>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</si>
  <si>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</si>
  <si>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</si>
  <si>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</si>
  <si>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</si>
  <si>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</si>
  <si>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</si>
  <si>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</si>
  <si>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</si>
  <si>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</si>
  <si>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</si>
  <si>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</si>
  <si>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</si>
  <si>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</si>
  <si>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</si>
  <si>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</si>
  <si>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</si>
  <si>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</si>
  <si>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</si>
  <si>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</si>
  <si>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</si>
  <si>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</si>
  <si>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</si>
  <si>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</si>
  <si>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</si>
  <si>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</si>
  <si>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</si>
  <si>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</si>
  <si>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</si>
  <si>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</si>
  <si>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</si>
  <si>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</si>
  <si>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</si>
  <si>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</si>
  <si>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</si>
  <si>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</si>
  <si>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</si>
  <si>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</si>
  <si>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</si>
  <si>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</si>
  <si>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</si>
  <si>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</si>
  <si>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</si>
  <si>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</si>
  <si>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</si>
  <si>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</si>
  <si>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</si>
  <si>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</si>
  <si>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</si>
  <si>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</si>
  <si>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</si>
  <si>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</si>
  <si>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</si>
  <si>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</si>
  <si>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</si>
  <si>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</si>
  <si>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</si>
  <si>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</si>
  <si>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</si>
  <si>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</si>
  <si>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</si>
  <si>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</si>
  <si>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</si>
  <si>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</si>
  <si>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</si>
  <si>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</si>
  <si>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</si>
  <si>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</si>
  <si>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</si>
  <si>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</si>
  <si>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</si>
  <si>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</si>
  <si>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</si>
  <si>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</si>
  <si>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</si>
  <si>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</si>
  <si>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</si>
  <si>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</si>
  <si>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</si>
  <si>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</si>
  <si>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</si>
  <si>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</si>
  <si>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</si>
  <si>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</si>
  <si>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</si>
  <si>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</si>
  <si>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</si>
  <si>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</si>
  <si>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</si>
  <si>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</si>
  <si>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</si>
  <si>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</si>
  <si>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</si>
  <si>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</si>
  <si>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</si>
  <si>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</si>
  <si>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</si>
  <si>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</si>
  <si>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</si>
  <si>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</si>
  <si>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</si>
  <si>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</si>
  <si>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</si>
  <si>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</si>
  <si>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</si>
  <si>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</si>
  <si>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</si>
  <si>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</si>
  <si>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</si>
  <si>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</si>
  <si>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</si>
  <si>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</si>
  <si>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</si>
  <si>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</si>
  <si>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</si>
  <si>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</si>
  <si>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</si>
  <si>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</si>
  <si>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</si>
  <si>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</si>
  <si>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</si>
  <si>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</si>
  <si>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</si>
  <si>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</si>
  <si>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</si>
  <si>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</si>
  <si>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</si>
  <si>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</si>
  <si>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</si>
  <si>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</si>
  <si>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</si>
  <si>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</si>
  <si>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</si>
  <si>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</si>
  <si>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</si>
  <si>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</si>
  <si>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</si>
  <si>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</si>
  <si>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</si>
  <si>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</si>
  <si>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</si>
  <si>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</si>
  <si>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</si>
  <si>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</si>
  <si>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</si>
  <si>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</si>
  <si>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</si>
  <si>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</si>
  <si>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</si>
  <si>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</si>
  <si>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</si>
  <si>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</si>
  <si>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</si>
  <si>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</si>
  <si>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</si>
  <si>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</si>
  <si>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</si>
  <si>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</si>
  <si>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</si>
  <si>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</si>
  <si>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</si>
  <si>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</si>
  <si>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</si>
  <si>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</si>
  <si>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</si>
  <si>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</si>
  <si>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</si>
  <si>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</si>
  <si>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</si>
  <si>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</si>
  <si>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</si>
  <si>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</si>
  <si>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</si>
  <si>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</si>
  <si>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</si>
  <si>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</si>
  <si>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</si>
  <si>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</si>
  <si>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</si>
  <si>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</si>
  <si>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</si>
  <si>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</si>
  <si>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</si>
  <si>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</si>
  <si>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</si>
  <si>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</si>
  <si>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</si>
  <si>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</si>
  <si>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</si>
  <si>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</si>
  <si>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</si>
  <si>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</si>
  <si>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</si>
  <si>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</si>
  <si>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</si>
  <si>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</si>
  <si>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</si>
  <si>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</si>
  <si>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</si>
  <si>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</si>
  <si>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</si>
  <si>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</si>
  <si>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</si>
  <si>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</si>
  <si>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</si>
  <si>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</si>
  <si>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</si>
  <si>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</si>
  <si>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</si>
  <si>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</si>
  <si>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</si>
  <si>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</si>
  <si>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</si>
  <si>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</si>
  <si>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</si>
  <si>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</si>
  <si>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</si>
  <si>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</si>
  <si>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</si>
  <si>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</si>
  <si>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</si>
  <si>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</si>
  <si>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</si>
  <si>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</si>
  <si>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</si>
  <si>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</si>
  <si>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</si>
  <si>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</si>
  <si>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</si>
  <si>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</si>
  <si>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</si>
  <si>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</si>
  <si>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</si>
  <si>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</si>
  <si>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</si>
  <si>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</si>
  <si>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</si>
  <si>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</si>
  <si>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</si>
  <si>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</si>
  <si>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</si>
  <si>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</si>
  <si>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</si>
  <si>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</si>
  <si>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</si>
  <si>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</si>
  <si>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</si>
  <si>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</si>
  <si>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</si>
  <si>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</si>
  <si>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</si>
  <si>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</si>
  <si>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</si>
  <si>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</si>
  <si>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</si>
  <si>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</si>
  <si>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</si>
  <si>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</si>
  <si>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</si>
  <si>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</si>
  <si>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</si>
  <si>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</si>
  <si>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</si>
  <si>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</si>
  <si>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</si>
  <si>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</si>
  <si>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</si>
  <si>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</si>
  <si>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</si>
  <si>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</si>
  <si>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</si>
  <si>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</si>
  <si>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</si>
  <si>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</si>
  <si>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</si>
  <si>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</si>
  <si>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</si>
  <si>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</si>
  <si>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</si>
  <si>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</si>
  <si>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</si>
  <si>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</si>
  <si>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</si>
  <si>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</si>
  <si>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</si>
  <si>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</si>
  <si>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</si>
  <si>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</si>
  <si>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</si>
  <si>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</si>
  <si>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</si>
  <si>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</si>
  <si>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</si>
  <si>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</si>
  <si>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</si>
  <si>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</si>
  <si>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</si>
  <si>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</si>
  <si>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</si>
  <si>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</si>
  <si>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</si>
  <si>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</si>
  <si>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</si>
  <si>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</si>
  <si>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</si>
  <si>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</si>
  <si>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</si>
  <si>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</si>
  <si>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</si>
  <si>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</si>
  <si>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</si>
  <si>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</si>
  <si>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</si>
  <si>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</si>
  <si>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</si>
  <si>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</si>
  <si>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</si>
  <si>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</si>
  <si>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</si>
  <si>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</si>
  <si>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</si>
  <si>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</si>
  <si>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</si>
  <si>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</si>
  <si>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</si>
  <si>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</si>
  <si>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</si>
  <si>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</si>
  <si>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</si>
  <si>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</si>
  <si>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</si>
  <si>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</si>
  <si>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</si>
  <si>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</si>
  <si>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</si>
  <si>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</si>
  <si>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</si>
  <si>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</si>
  <si>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</si>
  <si>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</si>
  <si>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</si>
  <si>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</si>
  <si>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</si>
  <si>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</si>
  <si>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</si>
  <si>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</si>
  <si>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</si>
  <si>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</si>
  <si>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</si>
  <si>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</si>
  <si>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</si>
  <si>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</si>
  <si>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</si>
  <si>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</si>
  <si>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</si>
  <si>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</si>
  <si>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</si>
  <si>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</si>
  <si>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</si>
  <si>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</si>
  <si>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</si>
  <si>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</si>
  <si>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</si>
  <si>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</si>
  <si>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</si>
  <si>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</si>
  <si>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</si>
  <si>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</si>
  <si>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</si>
  <si>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</si>
  <si>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</si>
  <si>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</si>
  <si>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</si>
  <si>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</si>
  <si>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</si>
  <si>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</si>
  <si>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</si>
  <si>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</si>
  <si>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</si>
  <si>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</si>
  <si>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</si>
  <si>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</si>
  <si>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</si>
  <si>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</si>
  <si>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</si>
  <si>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</si>
  <si>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</si>
  <si>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</si>
  <si>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</si>
  <si>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</si>
  <si>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</si>
  <si>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</si>
  <si>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</si>
  <si>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</si>
  <si>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</si>
  <si>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</si>
  <si>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</si>
  <si>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</si>
  <si>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</si>
  <si>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</si>
  <si>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</si>
  <si>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</si>
  <si>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</si>
  <si>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</si>
  <si>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</si>
  <si>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</si>
  <si>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</si>
  <si>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</si>
  <si>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</si>
  <si>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</si>
  <si>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</si>
  <si>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</si>
  <si>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</si>
  <si>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</si>
  <si>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</si>
  <si>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</si>
  <si>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</si>
  <si>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</si>
  <si>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</si>
  <si>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</si>
  <si>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</si>
  <si>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</si>
  <si>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</si>
  <si>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</si>
  <si>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</si>
  <si>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</si>
  <si>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</si>
  <si>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</si>
  <si>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</si>
  <si>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</si>
  <si>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</si>
  <si>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</si>
  <si>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</si>
  <si>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</si>
  <si>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</si>
  <si>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</si>
  <si>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</si>
  <si>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</si>
  <si>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</si>
  <si>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</si>
  <si>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</si>
  <si>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</si>
  <si>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</si>
  <si>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</si>
  <si>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</si>
  <si>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</si>
  <si>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</si>
  <si>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</si>
  <si>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</si>
  <si>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</si>
  <si>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</si>
  <si>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</si>
  <si>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</si>
  <si>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</si>
  <si>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</si>
  <si>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</si>
  <si>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</si>
  <si>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</si>
  <si>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</si>
  <si>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</si>
  <si>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</si>
  <si>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</si>
  <si>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</si>
  <si>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</si>
  <si>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</si>
  <si>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</si>
  <si>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</si>
  <si>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</si>
  <si>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</si>
  <si>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</si>
  <si>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</si>
  <si>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</si>
  <si>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</si>
  <si>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</si>
  <si>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</si>
  <si>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</si>
  <si>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</si>
  <si>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</si>
  <si>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</si>
  <si>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</si>
  <si>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</si>
  <si>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</si>
  <si>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</si>
  <si>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</si>
  <si>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</si>
  <si>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</si>
  <si>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</si>
  <si>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</si>
  <si>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</si>
  <si>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</si>
  <si>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</si>
  <si>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</si>
  <si>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</si>
  <si>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</si>
  <si>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</si>
  <si>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</si>
  <si>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</si>
  <si>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</si>
  <si>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</si>
  <si>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</si>
  <si>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</si>
  <si>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</si>
  <si>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</si>
  <si>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</si>
  <si>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</si>
  <si>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</si>
  <si>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</si>
  <si>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</si>
  <si>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</si>
  <si>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</si>
  <si>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</si>
  <si>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</si>
  <si>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</si>
  <si>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</si>
  <si>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</si>
  <si>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</si>
  <si>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</si>
  <si>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</si>
  <si>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</si>
  <si>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</si>
  <si>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</si>
  <si>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</si>
  <si>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</si>
  <si>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</si>
  <si>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</si>
  <si>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</si>
  <si>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</si>
  <si>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</si>
  <si>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</si>
  <si>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</si>
  <si>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</si>
  <si>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</si>
  <si>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</si>
  <si>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</si>
  <si>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</si>
  <si>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</si>
  <si>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</si>
  <si>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</si>
  <si>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</si>
  <si>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</si>
  <si>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</si>
  <si>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</si>
  <si>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</si>
  <si>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</si>
  <si>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</si>
  <si>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</si>
  <si>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</si>
  <si>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</si>
  <si>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</si>
  <si>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</si>
  <si>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</si>
  <si>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</si>
  <si>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</si>
  <si>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</si>
  <si>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</si>
  <si>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</si>
  <si>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</si>
  <si>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</si>
  <si>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</si>
  <si>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</si>
  <si>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</si>
  <si>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</si>
  <si>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</si>
  <si>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</si>
  <si>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</si>
  <si>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</si>
  <si>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</si>
  <si>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</si>
  <si>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</si>
  <si>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</si>
  <si>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</si>
  <si>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</si>
  <si>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</si>
  <si>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</si>
  <si>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</si>
  <si>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</si>
  <si>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</si>
  <si>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</si>
  <si>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</si>
  <si>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</si>
  <si>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</si>
  <si>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</si>
  <si>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</si>
  <si>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</si>
  <si>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</si>
  <si>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</si>
  <si>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</si>
  <si>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</si>
  <si>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</si>
  <si>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</si>
  <si>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</si>
  <si>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</si>
  <si>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</si>
  <si>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</si>
  <si>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</si>
  <si>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</si>
  <si>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</si>
  <si>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</si>
  <si>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</si>
  <si>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</si>
  <si>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</si>
  <si>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</si>
  <si>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</si>
  <si>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</si>
  <si>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</si>
  <si>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</si>
  <si>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</si>
  <si>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</si>
  <si>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</si>
  <si>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</si>
  <si>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</si>
  <si>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</si>
  <si>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</si>
  <si>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</si>
  <si>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</si>
  <si>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</si>
  <si>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</si>
  <si>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</si>
  <si>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</si>
  <si>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</si>
  <si>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</si>
  <si>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</si>
  <si>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</si>
  <si>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</si>
  <si>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</si>
  <si>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</si>
  <si>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</si>
  <si>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</si>
  <si>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</si>
  <si>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</si>
  <si>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</si>
  <si>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</si>
  <si>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</si>
  <si>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</si>
  <si>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</si>
  <si>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</si>
  <si>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</si>
  <si>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</si>
  <si>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</si>
  <si>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</si>
  <si>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</si>
  <si>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</si>
  <si>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</si>
  <si>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</si>
  <si>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</si>
  <si>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</si>
  <si>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</si>
  <si>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</si>
  <si>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</si>
  <si>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</si>
  <si>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</si>
  <si>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</si>
  <si>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</si>
  <si>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</si>
  <si>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</si>
  <si>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</si>
  <si>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</si>
  <si>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</si>
  <si>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</si>
  <si>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</si>
  <si>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</si>
  <si>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</si>
  <si>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</si>
  <si>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</si>
  <si>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</si>
  <si>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</si>
  <si>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</si>
  <si>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</si>
  <si>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</si>
  <si>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</si>
  <si>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</si>
  <si>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</si>
  <si>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</si>
  <si>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</si>
  <si>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</si>
  <si>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</si>
  <si>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</si>
  <si>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</si>
  <si>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</si>
  <si>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</si>
  <si>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</si>
  <si>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</si>
  <si>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</si>
  <si>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</si>
  <si>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</si>
  <si>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</si>
  <si>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</si>
  <si>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</si>
  <si>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</si>
  <si>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</si>
  <si>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</si>
  <si>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</si>
  <si>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</si>
  <si>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</si>
  <si>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</si>
  <si>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</si>
  <si>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</si>
  <si>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</si>
  <si>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</si>
  <si>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</si>
  <si>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</si>
  <si>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</si>
  <si>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</si>
  <si>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</si>
  <si>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</si>
  <si>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</si>
  <si>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</si>
  <si>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</si>
  <si>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</si>
  <si>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</si>
  <si>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</si>
  <si>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</si>
  <si>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</si>
  <si>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</si>
  <si>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</si>
  <si>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</si>
  <si>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</si>
  <si>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</si>
  <si>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</si>
  <si>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</si>
  <si>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</si>
  <si>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</si>
  <si>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</si>
  <si>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</si>
  <si>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</si>
  <si>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</si>
  <si>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</si>
  <si>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</si>
  <si>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</si>
  <si>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</si>
  <si>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</si>
  <si>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</si>
  <si>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</si>
  <si>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</si>
  <si>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</si>
  <si>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</si>
  <si>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</si>
  <si>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</si>
  <si>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</si>
  <si>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</si>
  <si>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</si>
  <si>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</si>
  <si>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</si>
  <si>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</si>
  <si>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</si>
  <si>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</si>
  <si>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</si>
  <si>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</si>
  <si>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</si>
  <si>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</si>
  <si>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</si>
  <si>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</si>
  <si>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</si>
  <si>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</si>
  <si>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</si>
  <si>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</si>
  <si>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</si>
  <si>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</si>
  <si>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</si>
  <si>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</si>
  <si>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</si>
  <si>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</si>
  <si>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</si>
  <si>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</si>
  <si>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</si>
  <si>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</si>
  <si>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</si>
  <si>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</si>
  <si>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</si>
  <si>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</si>
  <si>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</si>
  <si>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</si>
  <si>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</si>
  <si>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</si>
  <si>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</si>
  <si>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</si>
  <si>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</si>
  <si>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</si>
  <si>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</si>
  <si>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</si>
  <si>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</si>
  <si>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</si>
  <si>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</si>
  <si>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</si>
  <si>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</si>
  <si>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</si>
  <si>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</si>
  <si>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</si>
  <si>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</si>
  <si>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</si>
  <si>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</si>
  <si>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</si>
  <si>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</si>
  <si>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</si>
  <si>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</si>
  <si>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</si>
  <si>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</si>
  <si>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</si>
  <si>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</si>
  <si>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</si>
  <si>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</si>
  <si>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</si>
  <si>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</si>
  <si>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</si>
  <si>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</si>
  <si>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</si>
  <si>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</si>
  <si>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</si>
  <si>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</si>
  <si>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</si>
  <si>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</si>
  <si>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</si>
  <si>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</si>
  <si>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</si>
  <si>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</si>
  <si>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</si>
  <si>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</si>
  <si>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</si>
  <si>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</si>
  <si>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</si>
  <si>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</si>
  <si>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</si>
  <si>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</si>
  <si>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</si>
  <si>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</si>
  <si>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</si>
  <si>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</si>
  <si>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</si>
  <si>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</si>
  <si>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</si>
  <si>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</si>
  <si>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</si>
  <si>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</si>
  <si>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</si>
  <si>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</si>
  <si>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</si>
  <si>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</si>
  <si>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</si>
  <si>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</si>
  <si>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</si>
  <si>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</si>
  <si>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</si>
  <si>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</si>
  <si>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</si>
  <si>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</si>
  <si>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</si>
  <si>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</si>
  <si>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</si>
  <si>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</si>
  <si>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</si>
  <si>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</si>
  <si>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</si>
  <si>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</si>
  <si>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</si>
  <si>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</si>
  <si>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</si>
  <si>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</si>
  <si>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</si>
  <si>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</si>
  <si>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</si>
  <si>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</si>
  <si>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</si>
  <si>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</si>
  <si>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</si>
  <si>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</si>
  <si>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</si>
  <si>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</si>
  <si>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</si>
  <si>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</si>
  <si>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</si>
  <si>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</si>
  <si>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</si>
  <si>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</si>
  <si>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</si>
  <si>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</si>
  <si>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</si>
  <si>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</si>
  <si>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</si>
  <si>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</si>
  <si>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</si>
  <si>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</si>
  <si>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</si>
  <si>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</si>
  <si>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</si>
  <si>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</si>
  <si>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</si>
  <si>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</si>
  <si>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</si>
  <si>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</si>
  <si>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</si>
  <si>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</si>
  <si>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</si>
  <si>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</si>
  <si>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</si>
  <si>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</si>
  <si>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</si>
  <si>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</si>
  <si>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</si>
  <si>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</si>
  <si>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</si>
  <si>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</si>
  <si>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</si>
  <si>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</si>
  <si>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</si>
  <si>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</si>
  <si>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</si>
  <si>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</si>
  <si>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</si>
  <si>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</si>
  <si>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</si>
  <si>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</si>
  <si>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</si>
  <si>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</si>
  <si>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</si>
  <si>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</si>
  <si>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</si>
  <si>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</si>
  <si>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</si>
  <si>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</si>
  <si>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</si>
  <si>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</si>
  <si>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</si>
  <si>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</si>
  <si>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</si>
  <si>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</si>
  <si>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</si>
  <si>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</si>
  <si>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</si>
  <si>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</si>
  <si>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</si>
  <si>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</si>
  <si>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</si>
  <si>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</si>
  <si>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</si>
  <si>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</si>
  <si>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</si>
  <si>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</si>
  <si>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</si>
  <si>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</si>
  <si>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</si>
  <si>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</si>
  <si>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</si>
  <si>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</si>
  <si>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</si>
  <si>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</si>
  <si>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</si>
  <si>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</si>
  <si>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</si>
  <si>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</si>
  <si>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</si>
  <si>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</si>
  <si>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</si>
  <si>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</si>
  <si>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</si>
  <si>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</si>
  <si>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</si>
  <si>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</si>
  <si>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</si>
  <si>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</si>
  <si>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</si>
  <si>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</si>
  <si>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</si>
  <si>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</si>
  <si>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</si>
  <si>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</si>
  <si>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</si>
  <si>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</si>
  <si>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</si>
  <si>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</si>
  <si>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</si>
  <si>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</si>
  <si>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</si>
  <si>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</si>
  <si>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</si>
  <si>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</si>
  <si>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</si>
  <si>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</si>
  <si>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</si>
  <si>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</si>
  <si>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</si>
  <si>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</si>
  <si>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</si>
  <si>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</si>
  <si>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</si>
  <si>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</si>
  <si>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</si>
  <si>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</si>
  <si>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</si>
  <si>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</si>
  <si>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</si>
  <si>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</si>
  <si>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</si>
  <si>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</si>
  <si>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</si>
  <si>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</si>
  <si>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</si>
  <si>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</si>
  <si>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</si>
  <si>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</si>
  <si>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</si>
  <si>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</si>
  <si>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</si>
  <si>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</si>
  <si>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</si>
  <si>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</si>
  <si>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</si>
  <si>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</si>
  <si>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</si>
  <si>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</si>
  <si>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</si>
  <si>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</si>
  <si>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</si>
  <si>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</si>
  <si>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</si>
  <si>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</si>
  <si>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</si>
  <si>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</si>
  <si>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</si>
  <si>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</si>
  <si>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</si>
  <si>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</si>
  <si>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</si>
  <si>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</si>
  <si>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</si>
  <si>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</si>
  <si>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</si>
  <si>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</si>
  <si>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</si>
  <si>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</si>
  <si>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</si>
  <si>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</si>
  <si>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</si>
  <si>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</si>
  <si>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</si>
  <si>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</si>
  <si>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</si>
  <si>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</si>
  <si>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</si>
  <si>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</si>
  <si>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</si>
  <si>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</si>
  <si>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</si>
  <si>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</si>
  <si>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</si>
  <si>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</si>
  <si>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</si>
  <si>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</si>
  <si>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</si>
  <si>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</si>
  <si>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</si>
  <si>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</si>
  <si>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</si>
  <si>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</si>
  <si>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</si>
  <si>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</si>
  <si>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</si>
  <si>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</si>
  <si>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</si>
  <si>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</si>
  <si>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</si>
  <si>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</si>
  <si>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</si>
  <si>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</si>
  <si>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</si>
  <si>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</si>
  <si>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</si>
  <si>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</si>
  <si>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</si>
  <si>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</si>
  <si>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</si>
  <si>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</si>
  <si>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</si>
  <si>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</si>
  <si>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</si>
  <si>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</si>
  <si>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</si>
  <si>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</si>
  <si>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</si>
  <si>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</si>
  <si>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</si>
  <si>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</si>
  <si>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</si>
  <si>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</si>
  <si>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</si>
  <si>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</si>
  <si>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</si>
  <si>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</si>
  <si>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</si>
  <si>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</si>
  <si>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</si>
  <si>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</si>
  <si>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</si>
  <si>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</si>
  <si>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</si>
  <si>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</si>
  <si>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</si>
  <si>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</si>
  <si>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</si>
  <si>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</si>
  <si>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</si>
  <si>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</si>
  <si>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</si>
  <si>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</si>
  <si>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</si>
  <si>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</si>
  <si>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</si>
  <si>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</si>
  <si>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</si>
  <si>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</si>
  <si>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</si>
  <si>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</si>
  <si>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</si>
  <si>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</si>
  <si>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</si>
  <si>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</si>
  <si>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</si>
  <si>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</si>
  <si>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</si>
  <si>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</si>
  <si>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</si>
  <si>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</si>
  <si>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</si>
  <si>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</si>
  <si>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</si>
  <si>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</si>
  <si>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</si>
  <si>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</si>
  <si>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</si>
  <si>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</si>
  <si>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</si>
  <si>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</si>
  <si>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</si>
  <si>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</si>
  <si>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</si>
  <si>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</si>
  <si>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</si>
  <si>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</si>
  <si>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</si>
  <si>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</si>
  <si>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</si>
  <si>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</si>
  <si>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</si>
  <si>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</si>
  <si>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</si>
  <si>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</si>
  <si>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</si>
  <si>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</si>
  <si>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</si>
  <si>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</si>
  <si>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</si>
  <si>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</si>
  <si>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</si>
  <si>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</si>
  <si>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</si>
  <si>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</si>
  <si>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</si>
  <si>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</si>
  <si>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</si>
  <si>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</si>
  <si>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</si>
  <si>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</si>
  <si>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</si>
  <si>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</si>
  <si>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</si>
  <si>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</si>
  <si>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</si>
  <si>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</si>
  <si>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</si>
  <si>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</si>
  <si>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</si>
  <si>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</si>
  <si>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</si>
  <si>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</si>
  <si>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</si>
  <si>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</si>
  <si>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</si>
  <si>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</si>
  <si>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</si>
  <si>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</si>
  <si>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</si>
  <si>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</si>
  <si>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</si>
  <si>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</si>
  <si>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</si>
  <si>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</si>
  <si>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</si>
  <si>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</si>
  <si>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</si>
  <si>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</si>
  <si>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</si>
  <si>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</si>
  <si>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</si>
  <si>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</si>
  <si>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</si>
  <si>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</si>
  <si>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</si>
  <si>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</si>
  <si>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</si>
  <si>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</si>
  <si>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</si>
  <si>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</si>
  <si>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</si>
  <si>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</si>
  <si>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</si>
  <si>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</si>
  <si>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</si>
  <si>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</si>
  <si>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</si>
  <si>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</si>
  <si>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</si>
  <si>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</si>
  <si>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</si>
  <si>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</si>
  <si>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</si>
  <si>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</si>
  <si>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</si>
  <si>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</si>
  <si>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</si>
  <si>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</si>
  <si>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</si>
  <si>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</si>
  <si>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</si>
  <si>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</si>
  <si>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</si>
  <si>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</si>
  <si>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</si>
  <si>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</si>
  <si>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</si>
  <si>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</si>
  <si>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</si>
  <si>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</si>
  <si>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</si>
  <si>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</si>
  <si>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</si>
  <si>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</si>
  <si>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</si>
  <si>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</si>
  <si>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</si>
  <si>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</si>
  <si>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</si>
  <si>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</si>
  <si>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</si>
  <si>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</si>
  <si>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</si>
  <si>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</si>
  <si>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</si>
  <si>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</si>
  <si>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</si>
  <si>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</si>
  <si>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</si>
  <si>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</si>
  <si>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</si>
  <si>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</si>
  <si>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</si>
  <si>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</si>
  <si>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</si>
  <si>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</si>
  <si>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</si>
  <si>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</si>
  <si>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</si>
  <si>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</si>
  <si>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</si>
  <si>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</si>
  <si>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</si>
  <si>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</si>
  <si>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</si>
  <si>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</si>
  <si>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</si>
  <si>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</si>
  <si>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</si>
  <si>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</si>
  <si>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</si>
  <si>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</si>
  <si>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</si>
  <si>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</si>
  <si>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</si>
  <si>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</si>
  <si>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</si>
  <si>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</si>
  <si>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</si>
  <si>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</si>
  <si>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</si>
  <si>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</si>
  <si>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</si>
  <si>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</si>
  <si>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</si>
  <si>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</si>
  <si>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</si>
  <si>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</si>
  <si>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</si>
  <si>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</si>
  <si>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</si>
  <si>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</si>
  <si>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</si>
  <si>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</si>
  <si>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</si>
  <si>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</si>
  <si>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</si>
  <si>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</si>
  <si>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</si>
  <si>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</si>
  <si>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</si>
  <si>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</si>
  <si>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</si>
  <si>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</si>
  <si>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</si>
  <si>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</si>
  <si>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</si>
  <si>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</si>
  <si>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</si>
  <si>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</si>
  <si>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</si>
  <si>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</si>
  <si>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</si>
  <si>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</si>
  <si>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</si>
  <si>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</si>
  <si>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</si>
  <si>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</si>
  <si>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</si>
  <si>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</si>
  <si>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</si>
  <si>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</si>
  <si>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</si>
  <si>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</si>
  <si>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</si>
  <si>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</si>
  <si>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</si>
  <si>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</si>
  <si>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</si>
  <si>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</si>
  <si>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</si>
  <si>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</si>
  <si>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</si>
  <si>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</si>
  <si>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</si>
  <si>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</si>
  <si>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</si>
  <si>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</si>
  <si>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</si>
  <si>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</si>
  <si>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</si>
  <si>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</si>
  <si>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</si>
  <si>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</si>
  <si>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</si>
  <si>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</si>
  <si>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</si>
  <si>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</si>
  <si>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</si>
  <si>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</si>
  <si>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</si>
  <si>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</si>
  <si>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</si>
  <si>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</si>
  <si>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</si>
  <si>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</si>
  <si>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</si>
  <si>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</si>
  <si>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</si>
  <si>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</si>
  <si>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</si>
  <si>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</si>
  <si>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</si>
  <si>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</si>
  <si>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</si>
  <si>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</si>
  <si>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</si>
  <si>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</si>
  <si>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</si>
  <si>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</si>
  <si>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</si>
  <si>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</si>
  <si>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</si>
  <si>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</si>
  <si>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</si>
  <si>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</si>
  <si>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</si>
  <si>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</si>
  <si>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</si>
  <si>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</si>
  <si>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</si>
  <si>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</si>
  <si>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</si>
  <si>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</si>
  <si>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</si>
  <si>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</si>
  <si>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</si>
  <si>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</si>
  <si>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</si>
  <si>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</si>
  <si>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</si>
  <si>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</si>
  <si>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</si>
  <si>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</si>
  <si>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</si>
  <si>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</si>
  <si>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</si>
  <si>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</si>
  <si>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</si>
  <si>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</si>
  <si>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</si>
  <si>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</si>
  <si>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</si>
  <si>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</si>
  <si>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</si>
  <si>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</si>
  <si>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</si>
  <si>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</si>
  <si>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</si>
  <si>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</si>
  <si>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</si>
  <si>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</si>
  <si>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</si>
  <si>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</si>
  <si>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</si>
  <si>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</si>
  <si>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</si>
  <si>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</si>
  <si>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</si>
  <si>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</si>
  <si>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</si>
  <si>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</si>
  <si>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</si>
  <si>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</si>
  <si>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</si>
  <si>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</si>
  <si>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</si>
  <si>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</si>
  <si>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</si>
  <si>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</si>
  <si>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</si>
  <si>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</si>
  <si>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</si>
  <si>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</si>
  <si>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</si>
  <si>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</si>
  <si>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</si>
  <si>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</si>
  <si>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</si>
  <si>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</si>
  <si>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</si>
  <si>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</si>
  <si>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</si>
  <si>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</si>
  <si>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</si>
  <si>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</si>
  <si>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</si>
  <si>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</si>
  <si>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</si>
  <si>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</si>
  <si>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</si>
  <si>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</si>
  <si>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</si>
  <si>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</si>
  <si>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</si>
  <si>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</si>
  <si>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</si>
  <si>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</si>
  <si>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</si>
  <si>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</si>
  <si>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</si>
  <si>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</si>
  <si>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</si>
  <si>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</si>
  <si>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</si>
  <si>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</si>
  <si>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</si>
  <si>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</si>
  <si>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</si>
  <si>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</si>
  <si>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</si>
  <si>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</si>
  <si>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</si>
  <si>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</si>
  <si>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</si>
  <si>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</si>
  <si>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</si>
  <si>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</si>
  <si>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</si>
  <si>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</si>
  <si>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</si>
  <si>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</si>
  <si>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</si>
  <si>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</si>
  <si>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</si>
  <si>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</si>
  <si>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</si>
  <si>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</si>
  <si>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</si>
  <si>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</si>
  <si>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</si>
  <si>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</si>
  <si>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</si>
  <si>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</si>
  <si>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</si>
  <si>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</si>
  <si>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</si>
  <si>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</si>
  <si>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</si>
  <si>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</si>
  <si>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</si>
  <si>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</si>
  <si>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</si>
  <si>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</si>
  <si>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</si>
  <si>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</si>
  <si>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</si>
  <si>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</si>
  <si>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</si>
  <si>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</si>
  <si>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</si>
  <si>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</si>
  <si>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</si>
  <si>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</si>
  <si>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</si>
  <si>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</si>
  <si>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</si>
  <si>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</si>
  <si>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</si>
  <si>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</si>
  <si>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</si>
  <si>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</si>
  <si>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</si>
  <si>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</si>
  <si>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</si>
  <si>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</si>
  <si>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</si>
  <si>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</si>
  <si>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</si>
  <si>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</si>
  <si>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</si>
  <si>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</si>
  <si>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</si>
  <si>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</si>
  <si>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</si>
  <si>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</si>
  <si>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</si>
  <si>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</si>
  <si>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</si>
  <si>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</si>
  <si>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</si>
  <si>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</si>
  <si>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</si>
  <si>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</si>
  <si>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</si>
  <si>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</si>
  <si>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</si>
  <si>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</si>
  <si>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</si>
  <si>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</si>
  <si>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</si>
  <si>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</si>
  <si>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</si>
  <si>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</si>
  <si>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</si>
  <si>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</si>
  <si>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</si>
  <si>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</si>
  <si>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</si>
  <si>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</si>
  <si>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</si>
  <si>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</si>
  <si>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</si>
  <si>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</si>
  <si>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</si>
  <si>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</si>
  <si>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</si>
  <si>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</si>
  <si>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</si>
  <si>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</si>
  <si>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</si>
  <si>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</si>
  <si>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</si>
  <si>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</si>
  <si>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</si>
  <si>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</si>
  <si>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</si>
  <si>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</si>
  <si>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</si>
  <si>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</si>
  <si>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</si>
  <si>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</si>
  <si>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</si>
  <si>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</si>
  <si>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</si>
  <si>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</si>
  <si>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</si>
  <si>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</si>
  <si>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</si>
  <si>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</si>
  <si>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</si>
  <si>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</si>
  <si>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</si>
  <si>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</si>
  <si>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</si>
  <si>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</si>
  <si>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</si>
  <si>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</si>
  <si>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</si>
  <si>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</si>
  <si>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</si>
  <si>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</si>
  <si>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</si>
  <si>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</si>
  <si>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</si>
  <si>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</si>
  <si>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</si>
  <si>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</si>
  <si>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</si>
  <si>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</si>
  <si>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</si>
  <si>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</si>
  <si>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</si>
  <si>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</si>
  <si>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</si>
  <si>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</si>
  <si>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</si>
  <si>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</si>
  <si>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</si>
  <si>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</si>
  <si>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</si>
  <si>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</si>
  <si>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</si>
  <si>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</si>
  <si>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</si>
  <si>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</si>
  <si>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</si>
  <si>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</si>
  <si>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</si>
  <si>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</si>
  <si>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</si>
  <si>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</si>
  <si>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</si>
  <si>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</si>
  <si>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</si>
  <si>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</si>
  <si>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</si>
  <si>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</si>
  <si>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</si>
  <si>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</si>
  <si>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</si>
  <si>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</si>
  <si>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</si>
  <si>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</si>
  <si>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</si>
  <si>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</si>
  <si>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</si>
  <si>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</si>
  <si>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</si>
  <si>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</si>
  <si>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</si>
  <si>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</si>
  <si>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</si>
  <si>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</si>
  <si>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</si>
  <si>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</si>
  <si>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</si>
  <si>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</si>
  <si>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</si>
  <si>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</si>
  <si>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</si>
  <si>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</si>
  <si>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</si>
  <si>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</si>
  <si>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</si>
  <si>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</si>
  <si>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</si>
  <si>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</si>
  <si>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</si>
  <si>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</si>
  <si>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</si>
  <si>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</si>
  <si>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</si>
  <si>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</si>
  <si>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</si>
  <si>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</si>
  <si>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</si>
  <si>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</si>
  <si>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</si>
  <si>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</si>
  <si>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</si>
  <si>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</si>
  <si>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</si>
  <si>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</si>
  <si>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</si>
  <si>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</si>
  <si>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</si>
  <si>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</si>
  <si>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</si>
  <si>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</si>
  <si>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</si>
  <si>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</si>
  <si>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</si>
  <si>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</si>
  <si>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</si>
  <si>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</si>
  <si>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</si>
  <si>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</si>
  <si>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</si>
  <si>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</si>
  <si>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</si>
  <si>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</si>
  <si>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</si>
  <si>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</si>
  <si>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</si>
  <si>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</si>
  <si>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</si>
  <si>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</si>
  <si>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</si>
  <si>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</si>
  <si>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</si>
  <si>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</si>
  <si>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</si>
  <si>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</si>
  <si>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</si>
  <si>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</si>
  <si>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</si>
  <si>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</si>
  <si>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</si>
  <si>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</si>
  <si>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</si>
  <si>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</si>
  <si>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</si>
  <si>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</si>
  <si>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</si>
  <si>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</si>
  <si>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</si>
  <si>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</si>
  <si>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</si>
  <si>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</si>
  <si>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</si>
  <si>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</si>
  <si>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</si>
  <si>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</si>
  <si>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</si>
  <si>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</si>
  <si>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</si>
  <si>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</si>
  <si>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</si>
  <si>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</si>
  <si>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</si>
  <si>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</si>
  <si>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</si>
  <si>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</si>
  <si>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</si>
  <si>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</si>
  <si>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</si>
  <si>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</si>
  <si>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</si>
  <si>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</si>
  <si>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</si>
  <si>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</si>
  <si>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</si>
  <si>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</si>
  <si>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</si>
  <si>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</si>
  <si>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</si>
  <si>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</si>
  <si>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</si>
  <si>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</si>
  <si>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</si>
  <si>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</si>
  <si>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</si>
  <si>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</si>
  <si>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</si>
  <si>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</si>
  <si>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</si>
  <si>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</si>
  <si>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</si>
  <si>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</si>
  <si>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</si>
  <si>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</si>
  <si>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</si>
  <si>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</si>
  <si>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</si>
  <si>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</si>
  <si>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</si>
  <si>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</si>
  <si>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</si>
  <si>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</si>
  <si>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</si>
  <si>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</si>
  <si>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</si>
  <si>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</si>
  <si>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</si>
  <si>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</si>
  <si>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</si>
  <si>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</si>
  <si>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</si>
  <si>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</si>
  <si>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</si>
  <si>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</si>
  <si>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</si>
  <si>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</si>
  <si>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</si>
  <si>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</si>
  <si>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</si>
  <si>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</si>
  <si>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</si>
  <si>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</si>
  <si>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</si>
  <si>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</si>
  <si>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</si>
  <si>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</si>
  <si>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</si>
  <si>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</si>
  <si>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</si>
  <si>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</si>
  <si>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</si>
  <si>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</si>
  <si>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</si>
  <si>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</si>
  <si>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</si>
  <si>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</si>
  <si>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</si>
  <si>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</si>
  <si>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</si>
  <si>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</si>
  <si>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</si>
  <si>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</si>
  <si>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</si>
  <si>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</si>
  <si>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</si>
  <si>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</si>
  <si>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</si>
  <si>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</si>
  <si>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</si>
  <si>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</si>
  <si>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</si>
  <si>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</si>
  <si>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</si>
  <si>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</si>
  <si>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</si>
  <si>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</si>
  <si>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</si>
  <si>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</si>
  <si>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</si>
  <si>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</si>
  <si>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</si>
  <si>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</si>
  <si>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</si>
  <si>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</si>
  <si>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</si>
  <si>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</si>
  <si>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</si>
  <si>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</si>
  <si>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</si>
  <si>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</si>
  <si>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</si>
  <si>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</si>
  <si>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</si>
  <si>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</si>
  <si>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</si>
  <si>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</si>
  <si>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</si>
  <si>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</si>
  <si>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</si>
  <si>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</si>
  <si>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</si>
  <si>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</si>
  <si>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</si>
  <si>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</si>
  <si>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</si>
  <si>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</si>
  <si>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</si>
  <si>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</si>
  <si>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</si>
  <si>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</si>
  <si>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</si>
  <si>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</si>
  <si>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</si>
  <si>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</si>
  <si>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</si>
  <si>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</si>
  <si>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</si>
  <si>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</si>
  <si>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</si>
  <si>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</si>
  <si>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</si>
  <si>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</si>
  <si>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</si>
  <si>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</si>
  <si>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</si>
  <si>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</si>
  <si>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</si>
  <si>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</si>
  <si>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</si>
  <si>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</si>
  <si>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</si>
  <si>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</si>
  <si>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</si>
  <si>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</si>
  <si>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</si>
  <si>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</si>
  <si>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</si>
  <si>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</si>
  <si>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</si>
  <si>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</si>
  <si>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</si>
  <si>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</si>
  <si>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</si>
  <si>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</si>
  <si>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</si>
  <si>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</si>
  <si>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</si>
  <si>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</si>
  <si>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</si>
  <si>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</si>
  <si>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</si>
  <si>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</si>
  <si>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</si>
  <si>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</si>
  <si>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</si>
  <si>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</si>
  <si>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</si>
  <si>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</si>
  <si>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</si>
  <si>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</si>
  <si>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</si>
  <si>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</si>
  <si>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</si>
  <si>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</si>
  <si>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</si>
  <si>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</si>
  <si>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</si>
  <si>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</si>
  <si>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</si>
  <si>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</si>
  <si>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</si>
  <si>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</si>
  <si>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</si>
  <si>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</si>
  <si>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</si>
  <si>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</si>
  <si>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</si>
  <si>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</si>
  <si>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</si>
  <si>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</si>
  <si>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</si>
  <si>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</si>
  <si>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</si>
  <si>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</si>
  <si>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</si>
  <si>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</si>
  <si>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</si>
  <si>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</si>
  <si>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</si>
  <si>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</si>
  <si>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</si>
  <si>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</si>
  <si>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</si>
  <si>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</si>
  <si>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</si>
  <si>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</si>
  <si>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</si>
  <si>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</si>
  <si>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</si>
  <si>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</si>
  <si>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</si>
  <si>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</si>
  <si>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</si>
  <si>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</si>
  <si>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</si>
  <si>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</si>
  <si>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</si>
  <si>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</si>
  <si>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</si>
  <si>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</si>
  <si>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</si>
  <si>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</si>
  <si>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</si>
  <si>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</si>
  <si>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</si>
  <si>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</si>
  <si>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</si>
  <si>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</si>
  <si>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</si>
  <si>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</si>
  <si>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</si>
  <si>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</si>
  <si>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</si>
  <si>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</si>
  <si>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</si>
  <si>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</si>
  <si>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</si>
  <si>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</si>
  <si>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</si>
  <si>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</si>
  <si>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</si>
  <si>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</si>
  <si>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</si>
  <si>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</si>
  <si>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</si>
  <si>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</si>
  <si>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</si>
  <si>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</si>
  <si>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</si>
  <si>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</si>
  <si>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</si>
  <si>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</si>
  <si>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</si>
  <si>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</si>
  <si>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</si>
  <si>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</si>
  <si>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</si>
  <si>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</si>
  <si>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</si>
  <si>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</si>
  <si>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</si>
  <si>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</si>
  <si>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</si>
  <si>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</si>
  <si>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</si>
  <si>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</si>
  <si>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</si>
  <si>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</si>
  <si>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</si>
  <si>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</si>
  <si>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</si>
  <si>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</si>
  <si>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</si>
  <si>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</si>
  <si>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</si>
  <si>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</si>
  <si>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</si>
  <si>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</si>
  <si>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</si>
  <si>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</si>
  <si>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</si>
  <si>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</si>
  <si>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</si>
  <si>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</si>
  <si>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</si>
  <si>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</si>
  <si>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</si>
  <si>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</si>
  <si>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</si>
  <si>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</si>
  <si>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</si>
  <si>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</si>
  <si>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</si>
  <si>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</si>
  <si>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</si>
  <si>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</si>
  <si>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</si>
  <si>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</si>
  <si>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</si>
  <si>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</si>
  <si>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</si>
  <si>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</si>
  <si>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</si>
  <si>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</si>
  <si>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</si>
  <si>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</si>
  <si>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</si>
  <si>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</si>
  <si>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</si>
  <si>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</si>
  <si>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</si>
  <si>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</si>
  <si>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</si>
  <si>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</si>
  <si>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</si>
  <si>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</si>
  <si>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</si>
  <si>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</si>
  <si>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</si>
  <si>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</si>
  <si>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</si>
  <si>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</si>
  <si>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</si>
  <si>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</si>
  <si>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</si>
  <si>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</si>
  <si>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</si>
  <si>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</si>
  <si>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</si>
  <si>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</si>
  <si>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</si>
  <si>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</si>
  <si>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</si>
  <si>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</si>
  <si>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</si>
  <si>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</si>
  <si>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</si>
  <si>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</si>
  <si>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</si>
  <si>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</si>
  <si>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</si>
  <si>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</si>
  <si>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</si>
  <si>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</si>
  <si>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</si>
  <si>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</si>
  <si>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</si>
  <si>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</si>
  <si>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</si>
  <si>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</si>
  <si>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</si>
  <si>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</si>
  <si>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</si>
  <si>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</si>
  <si>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</si>
  <si>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</si>
  <si>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</si>
  <si>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</si>
  <si>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</si>
  <si>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</si>
  <si>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</si>
  <si>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</si>
  <si>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</si>
  <si>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</si>
  <si>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</si>
  <si>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</si>
  <si>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</si>
  <si>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</si>
  <si>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</si>
  <si>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</si>
  <si>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</si>
  <si>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</si>
  <si>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</si>
  <si>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</si>
  <si>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</si>
  <si>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</si>
  <si>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</si>
  <si>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</si>
  <si>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</si>
  <si>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</si>
  <si>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</si>
  <si>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</si>
  <si>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</si>
  <si>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</si>
  <si>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</si>
  <si>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</si>
  <si>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</si>
  <si>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</si>
  <si>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</si>
  <si>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</si>
  <si>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</si>
  <si>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</si>
  <si>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</si>
  <si>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</si>
  <si>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</si>
  <si>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</si>
  <si>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</si>
  <si>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</si>
  <si>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</si>
  <si>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</si>
  <si>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</si>
  <si>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</si>
  <si>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</si>
  <si>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</si>
  <si>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</si>
  <si>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</si>
  <si>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</si>
  <si>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</si>
  <si>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</si>
  <si>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</si>
  <si>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</si>
  <si>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</si>
  <si>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</si>
  <si>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</si>
  <si>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</si>
  <si>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</si>
  <si>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</si>
  <si>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</si>
  <si>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</si>
  <si>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</si>
  <si>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</si>
  <si>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</si>
  <si>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</si>
  <si>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</si>
  <si>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</si>
  <si>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</si>
  <si>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</si>
  <si>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</si>
  <si>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</si>
  <si>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</si>
  <si>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</si>
  <si>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</si>
  <si>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</si>
  <si>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</si>
  <si>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</si>
  <si>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</si>
  <si>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</si>
  <si>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</si>
  <si>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</si>
  <si>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</si>
  <si>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</si>
  <si>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</si>
  <si>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</si>
  <si>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</si>
  <si>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</si>
  <si>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</si>
  <si>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</si>
  <si>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</si>
  <si>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</si>
  <si>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</si>
  <si>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</si>
  <si>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</si>
  <si>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</si>
  <si>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</si>
  <si>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</si>
  <si>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</si>
  <si>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</si>
  <si>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</si>
  <si>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</si>
  <si>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</si>
  <si>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</si>
  <si>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</si>
  <si>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</si>
  <si>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</si>
  <si>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</si>
  <si>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</si>
  <si>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</si>
  <si>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</si>
  <si>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</si>
  <si>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</si>
  <si>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</si>
  <si>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</si>
  <si>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</si>
  <si>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</si>
  <si>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</si>
  <si>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</si>
  <si>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</si>
  <si>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</si>
  <si>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</si>
  <si>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</si>
  <si>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</si>
  <si>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</si>
  <si>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</si>
  <si>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</si>
  <si>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</si>
  <si>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</si>
  <si>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</si>
  <si>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</si>
  <si>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</si>
  <si>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</si>
  <si>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</si>
  <si>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</si>
  <si>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</si>
  <si>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</si>
  <si>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</si>
  <si>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</si>
  <si>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</si>
  <si>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</si>
  <si>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</si>
  <si>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</si>
  <si>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</si>
  <si>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</si>
  <si>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</si>
  <si>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</si>
  <si>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</si>
  <si>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</si>
  <si>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</si>
  <si>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</si>
  <si>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</si>
  <si>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</si>
  <si>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</si>
  <si>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</si>
  <si>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</si>
  <si>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</si>
  <si>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</si>
  <si>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</si>
  <si>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</si>
  <si>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</si>
  <si>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</si>
  <si>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</si>
  <si>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</si>
  <si>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</si>
  <si>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</si>
  <si>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</si>
  <si>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</si>
  <si>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</si>
  <si>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</si>
  <si>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</si>
  <si>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</si>
  <si>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</si>
  <si>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</si>
  <si>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</si>
  <si>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</si>
  <si>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</si>
  <si>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</si>
  <si>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</si>
  <si>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</si>
  <si>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</si>
  <si>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</si>
  <si>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</si>
  <si>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</si>
  <si>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</si>
  <si>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</si>
  <si>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</si>
  <si>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</si>
  <si>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</si>
  <si>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</si>
  <si>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</si>
  <si>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</si>
  <si>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</si>
  <si>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</si>
  <si>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</si>
  <si>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</si>
  <si>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</si>
  <si>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</si>
  <si>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</si>
  <si>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</si>
  <si>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</si>
  <si>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</si>
  <si>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</si>
  <si>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</si>
  <si>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</si>
  <si>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</si>
  <si>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</si>
  <si>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</si>
  <si>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</si>
  <si>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</si>
  <si>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</si>
  <si>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</si>
  <si>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</si>
  <si>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</si>
  <si>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</si>
  <si>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</si>
  <si>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</si>
  <si>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</si>
  <si>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</si>
  <si>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</si>
  <si>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</si>
  <si>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</si>
  <si>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</si>
  <si>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</si>
  <si>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</si>
  <si>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</si>
  <si>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</si>
  <si>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</si>
  <si>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</si>
  <si>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</si>
  <si>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</si>
  <si>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</si>
  <si>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</si>
  <si>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</si>
  <si>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</si>
  <si>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</si>
  <si>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</si>
  <si>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</si>
  <si>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</si>
  <si>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</si>
  <si>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</si>
  <si>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</si>
  <si>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</si>
  <si>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</si>
  <si>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</si>
  <si>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</si>
  <si>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</si>
  <si>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</si>
  <si>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</si>
  <si>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</si>
  <si>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</si>
  <si>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</si>
  <si>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</si>
  <si>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</si>
  <si>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</si>
  <si>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</si>
  <si>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</si>
  <si>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</si>
  <si>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</si>
  <si>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</si>
  <si>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</si>
  <si>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</si>
  <si>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</si>
  <si>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</si>
  <si>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</si>
  <si>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</si>
  <si>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</si>
  <si>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</si>
  <si>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</si>
  <si>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</si>
  <si>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</si>
  <si>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</si>
  <si>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</si>
  <si>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</si>
  <si>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</si>
  <si>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</si>
  <si>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</si>
  <si>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</si>
  <si>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</si>
  <si>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</si>
  <si>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</si>
  <si>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</si>
  <si>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</si>
  <si>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</si>
  <si>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</si>
  <si>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</si>
  <si>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</si>
  <si>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</si>
  <si>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</si>
  <si>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</si>
  <si>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</si>
  <si>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</si>
  <si>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</si>
  <si>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</si>
  <si>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</si>
  <si>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</si>
  <si>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</si>
  <si>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</si>
  <si>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</si>
  <si>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</si>
  <si>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</si>
  <si>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</si>
  <si>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</si>
  <si>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</si>
  <si>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</si>
  <si>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</si>
  <si>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</si>
  <si>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</si>
  <si>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</si>
  <si>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</si>
  <si>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</si>
  <si>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</si>
  <si>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</si>
  <si>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</si>
  <si>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</si>
  <si>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</si>
  <si>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</si>
  <si>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</si>
  <si>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</si>
  <si>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</si>
  <si>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</si>
  <si>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</si>
  <si>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</si>
  <si>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</si>
  <si>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</si>
  <si>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</si>
  <si>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</si>
  <si>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</si>
  <si>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</si>
  <si>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</si>
  <si>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</si>
  <si>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</si>
  <si>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</si>
  <si>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</si>
  <si>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</si>
  <si>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</si>
  <si>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</si>
  <si>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</si>
  <si>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</si>
  <si>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</si>
  <si>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</si>
  <si>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</si>
  <si>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</si>
  <si>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</si>
  <si>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</si>
  <si>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</si>
  <si>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</si>
  <si>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</si>
  <si>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</si>
  <si>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</si>
  <si>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</si>
  <si>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</si>
  <si>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</si>
  <si>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</si>
  <si>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</si>
  <si>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</si>
  <si>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</si>
  <si>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</si>
  <si>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</si>
  <si>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</si>
  <si>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</si>
  <si>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</si>
  <si>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</si>
  <si>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</si>
  <si>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</si>
  <si>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</si>
  <si>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</si>
  <si>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</si>
  <si>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</si>
  <si>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</si>
  <si>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</si>
  <si>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</si>
  <si>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</si>
  <si>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</si>
  <si>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</si>
  <si>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</si>
  <si>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</si>
  <si>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</si>
  <si>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</si>
  <si>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</si>
  <si>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</si>
  <si>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</si>
  <si>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</si>
  <si>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</si>
  <si>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</si>
  <si>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</si>
  <si>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</si>
  <si>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</si>
  <si>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</si>
  <si>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</si>
  <si>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</si>
  <si>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</si>
  <si>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</si>
  <si>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</si>
  <si>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</si>
  <si>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</si>
  <si>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</si>
  <si>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</si>
  <si>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</si>
  <si>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</si>
  <si>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</si>
  <si>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</si>
  <si>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</si>
  <si>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</si>
  <si>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</si>
  <si>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</si>
  <si>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</si>
  <si>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</si>
  <si>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</si>
  <si>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</si>
  <si>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</si>
  <si>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</si>
  <si>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</si>
  <si>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</si>
  <si>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</si>
  <si>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</si>
  <si>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</si>
  <si>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</si>
  <si>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</si>
  <si>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</si>
  <si>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</si>
  <si>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</si>
  <si>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</si>
  <si>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</si>
  <si>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</si>
  <si>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</si>
  <si>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</si>
  <si>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</si>
  <si>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</si>
  <si>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</si>
  <si>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</si>
  <si>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</si>
  <si>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</si>
  <si>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</si>
  <si>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</si>
  <si>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</si>
  <si>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</si>
  <si>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</si>
  <si>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</si>
  <si>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</si>
  <si>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</si>
  <si>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</si>
  <si>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</si>
  <si>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</si>
  <si>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</si>
  <si>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</si>
  <si>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</si>
  <si>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</si>
  <si>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</si>
  <si>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</si>
  <si>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</si>
  <si>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</si>
  <si>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</si>
  <si>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</si>
  <si>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</si>
  <si>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</si>
  <si>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</si>
  <si>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</si>
  <si>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</si>
  <si>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</si>
  <si>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</si>
  <si>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</si>
  <si>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</si>
  <si>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</si>
  <si>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</si>
  <si>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</si>
  <si>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</si>
  <si>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</si>
  <si>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</si>
  <si>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</si>
  <si>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</si>
  <si>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</si>
  <si>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</si>
  <si>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</si>
  <si>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</si>
  <si>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</si>
  <si>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</si>
  <si>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</si>
  <si>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</si>
  <si>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</si>
  <si>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</si>
  <si>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</si>
  <si>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</si>
  <si>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</si>
  <si>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</si>
  <si>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</si>
  <si>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</si>
  <si>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</si>
  <si>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</si>
  <si>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</si>
  <si>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</si>
  <si>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</si>
  <si>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</si>
  <si>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</si>
  <si>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</si>
  <si>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</si>
  <si>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</si>
  <si>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</si>
  <si>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</si>
  <si>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</si>
  <si>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</si>
  <si>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</si>
  <si>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</si>
  <si>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</si>
  <si>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</si>
  <si>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</si>
  <si>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</si>
  <si>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</si>
  <si>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</si>
  <si>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</si>
  <si>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</si>
  <si>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</si>
  <si>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</si>
  <si>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</si>
  <si>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</si>
  <si>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</si>
  <si>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</si>
  <si>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</si>
  <si>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</si>
  <si>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</si>
  <si>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</si>
  <si>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</si>
  <si>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</si>
  <si>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</si>
  <si>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</si>
  <si>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</si>
  <si>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</si>
  <si>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</si>
  <si>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</si>
  <si>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</si>
  <si>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</si>
  <si>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</si>
  <si>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</si>
  <si>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</si>
  <si>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</si>
  <si>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</si>
  <si>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</si>
  <si>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</si>
  <si>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</si>
  <si>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</si>
  <si>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</si>
  <si>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</si>
  <si>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</si>
  <si>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</si>
  <si>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</si>
  <si>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</si>
  <si>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</si>
  <si>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</si>
  <si>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</si>
  <si>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</si>
  <si>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</si>
  <si>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</si>
  <si>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</si>
  <si>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</si>
  <si>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</si>
  <si>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</si>
  <si>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</si>
  <si>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</si>
  <si>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</si>
  <si>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</si>
  <si>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</si>
  <si>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</si>
  <si>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</si>
  <si>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</si>
  <si>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</si>
  <si>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</si>
  <si>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</si>
  <si>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</si>
  <si>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</si>
  <si>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</si>
  <si>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</si>
  <si>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</si>
  <si>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</si>
  <si>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</si>
  <si>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</si>
  <si>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</si>
  <si>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</si>
  <si>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</si>
  <si>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</si>
  <si>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</si>
  <si>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</si>
  <si>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</si>
  <si>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</si>
  <si>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</si>
  <si>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</si>
  <si>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</si>
  <si>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</si>
  <si>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</si>
  <si>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</si>
  <si>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</si>
  <si>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</si>
  <si>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</si>
  <si>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</si>
  <si>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</si>
  <si>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</si>
  <si>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</si>
  <si>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</si>
  <si>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</si>
  <si>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</si>
  <si>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</si>
  <si>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</si>
  <si>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</si>
  <si>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</si>
  <si>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</si>
  <si>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</si>
  <si>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</si>
  <si>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</si>
  <si>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</si>
  <si>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</si>
  <si>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</si>
  <si>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</si>
  <si>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</si>
  <si>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</si>
  <si>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</si>
  <si>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</si>
  <si>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</si>
  <si>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</si>
  <si>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</si>
  <si>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</si>
  <si>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</si>
  <si>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</si>
  <si>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</si>
  <si>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</si>
  <si>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</si>
  <si>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</si>
  <si>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</si>
  <si>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</si>
  <si>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</si>
  <si>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</si>
  <si>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</si>
  <si>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</si>
  <si>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</si>
  <si>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</si>
  <si>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</si>
  <si>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</si>
  <si>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</si>
  <si>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</si>
  <si>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</si>
  <si>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</si>
  <si>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</si>
  <si>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</si>
  <si>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</si>
  <si>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</si>
  <si>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</si>
  <si>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</si>
  <si>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</si>
  <si>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</si>
  <si>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</si>
  <si>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</si>
  <si>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</si>
  <si>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</si>
  <si>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</si>
  <si>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</si>
  <si>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</si>
  <si>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</si>
  <si>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</si>
  <si>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</si>
  <si>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</si>
  <si>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</si>
  <si>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</si>
  <si>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</si>
  <si>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</si>
  <si>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</si>
  <si>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</si>
  <si>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</si>
  <si>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</si>
  <si>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</si>
  <si>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</si>
  <si>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</si>
  <si>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</si>
  <si>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</si>
  <si>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</si>
  <si>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</si>
  <si>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</si>
  <si>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</si>
  <si>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</si>
  <si>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</si>
  <si>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</si>
  <si>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</si>
  <si>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</si>
  <si>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</si>
  <si>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</si>
  <si>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</si>
  <si>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</si>
  <si>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</si>
  <si>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</si>
  <si>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</si>
  <si>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</si>
  <si>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</si>
  <si>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</si>
  <si>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</si>
  <si>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</si>
  <si>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</si>
  <si>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</si>
  <si>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</si>
  <si>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</si>
  <si>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</si>
  <si>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</si>
  <si>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</si>
  <si>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</si>
  <si>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</si>
  <si>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</si>
  <si>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</si>
  <si>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</si>
  <si>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</si>
  <si>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</si>
  <si>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</si>
  <si>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</si>
  <si>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</si>
  <si>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</si>
  <si>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</si>
  <si>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</si>
  <si>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</si>
  <si>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</si>
  <si>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</si>
  <si>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</si>
  <si>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</si>
  <si>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</si>
  <si>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</si>
  <si>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</si>
  <si>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</si>
  <si>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</si>
  <si>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</si>
  <si>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</si>
  <si>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</si>
  <si>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</si>
  <si>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</si>
  <si>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</si>
  <si>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</si>
  <si>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</si>
  <si>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</si>
  <si>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</si>
  <si>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</si>
  <si>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</si>
  <si>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</si>
  <si>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</si>
  <si>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</si>
  <si>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</si>
  <si>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</si>
  <si>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</si>
  <si>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</si>
  <si>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</si>
  <si>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</si>
  <si>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</si>
  <si>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</si>
  <si>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</si>
  <si>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</si>
  <si>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</si>
  <si>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</si>
  <si>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</si>
  <si>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</si>
  <si>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</si>
  <si>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</si>
  <si>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</si>
  <si>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</si>
  <si>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</si>
  <si>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</si>
  <si>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</si>
  <si>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</si>
  <si>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</si>
  <si>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</si>
  <si>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</si>
  <si>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</si>
  <si>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</si>
  <si>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</si>
  <si>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</si>
  <si>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</si>
  <si>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</si>
  <si>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</si>
  <si>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</si>
  <si>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</si>
  <si>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</si>
  <si>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</si>
  <si>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</si>
  <si>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</si>
  <si>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</si>
  <si>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</si>
  <si>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</si>
  <si>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</si>
  <si>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</si>
  <si>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</si>
  <si>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</si>
  <si>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</si>
  <si>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</si>
  <si>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</si>
  <si>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</si>
  <si>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</si>
  <si>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</si>
  <si>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</si>
  <si>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</si>
  <si>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</si>
  <si>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</si>
  <si>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</si>
  <si>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</si>
  <si>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</si>
  <si>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</si>
  <si>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</si>
  <si>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</si>
  <si>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</si>
  <si>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</si>
  <si>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</si>
  <si>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</si>
  <si>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</si>
  <si>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</si>
  <si>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</si>
  <si>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</si>
  <si>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</si>
  <si>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</si>
  <si>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</si>
  <si>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</si>
  <si>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</si>
  <si>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</si>
  <si>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</si>
  <si>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</si>
  <si>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</si>
  <si>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</si>
  <si>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</si>
  <si>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</si>
  <si>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</si>
  <si>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</si>
  <si>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</si>
  <si>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</si>
  <si>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</si>
  <si>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</si>
  <si>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</si>
  <si>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</si>
  <si>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</si>
  <si>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</si>
  <si>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</si>
  <si>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</si>
  <si>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</si>
  <si>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</si>
  <si>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</si>
  <si>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</si>
  <si>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</si>
  <si>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</si>
  <si>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</si>
  <si>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</si>
  <si>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</si>
  <si>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</si>
  <si>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</si>
  <si>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</si>
  <si>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</si>
  <si>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</si>
  <si>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</si>
  <si>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</si>
  <si>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</si>
  <si>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</si>
  <si>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</si>
  <si>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</si>
  <si>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</si>
  <si>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</si>
  <si>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</si>
  <si>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</si>
  <si>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</si>
  <si>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</si>
  <si>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</si>
  <si>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</si>
  <si>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</si>
  <si>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</si>
  <si>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</si>
  <si>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</si>
  <si>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</si>
  <si>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</si>
  <si>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</si>
  <si>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</si>
  <si>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</si>
  <si>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</si>
  <si>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</si>
  <si>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</si>
  <si>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</si>
  <si>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</si>
  <si>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</si>
  <si>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</si>
  <si>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</si>
  <si>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</si>
  <si>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</si>
  <si>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</si>
  <si>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</si>
  <si>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</si>
  <si>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</si>
  <si>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</si>
  <si>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</si>
  <si>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</si>
  <si>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</si>
  <si>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</si>
  <si>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</si>
  <si>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</si>
  <si>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</si>
  <si>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</si>
  <si>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</si>
  <si>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</si>
  <si>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</si>
  <si>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</si>
  <si>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</si>
  <si>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</si>
  <si>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</si>
  <si>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</si>
  <si>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</si>
  <si>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</si>
  <si>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</si>
  <si>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</si>
  <si>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</si>
  <si>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</si>
  <si>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</si>
  <si>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</si>
  <si>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</si>
  <si>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</si>
  <si>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</si>
  <si>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</si>
  <si>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</si>
  <si>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</si>
  <si>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</si>
  <si>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</si>
  <si>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</si>
  <si>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</si>
  <si>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</si>
  <si>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</si>
  <si>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</si>
  <si>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</si>
  <si>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</si>
  <si>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</si>
  <si>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</si>
  <si>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</si>
  <si>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</si>
  <si>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</si>
  <si>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</si>
  <si>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</si>
  <si>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</si>
  <si>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</si>
  <si>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</si>
  <si>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</si>
  <si>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</si>
  <si>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</si>
  <si>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</si>
  <si>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</si>
  <si>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</si>
  <si>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</si>
  <si>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</si>
  <si>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</si>
  <si>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</si>
  <si>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</si>
  <si>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</si>
  <si>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</si>
  <si>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</si>
  <si>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</si>
  <si>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</si>
  <si>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</si>
  <si>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</si>
  <si>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</si>
  <si>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</si>
  <si>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</si>
  <si>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</si>
  <si>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</si>
  <si>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</si>
  <si>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</si>
  <si>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</si>
  <si>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</si>
  <si>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</si>
  <si>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</si>
  <si>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</si>
  <si>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</si>
  <si>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</si>
  <si>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</si>
  <si>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</si>
  <si>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</si>
  <si>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</si>
  <si>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</si>
  <si>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</si>
  <si>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</si>
  <si>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</si>
  <si>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</si>
  <si>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</si>
  <si>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</si>
  <si>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</si>
  <si>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</si>
  <si>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</si>
  <si>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</si>
  <si>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</si>
  <si>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</si>
  <si>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</si>
  <si>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</si>
  <si>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</si>
  <si>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</si>
  <si>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</si>
  <si>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</si>
  <si>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</si>
  <si>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</si>
  <si>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</si>
  <si>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</si>
  <si>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</si>
  <si>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</si>
  <si>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</si>
  <si>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</si>
  <si>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</si>
  <si>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</si>
  <si>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</si>
  <si>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</si>
  <si>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</si>
  <si>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</si>
  <si>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</si>
  <si>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</si>
  <si>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</si>
  <si>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</si>
  <si>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</si>
  <si>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</si>
  <si>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</si>
  <si>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</si>
  <si>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</si>
  <si>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</si>
  <si>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</si>
  <si>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</si>
  <si>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</si>
  <si>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</si>
  <si>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</si>
  <si>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</si>
  <si>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</si>
  <si>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</si>
  <si>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</si>
  <si>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</si>
  <si>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</si>
  <si>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</si>
  <si>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</si>
  <si>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</si>
  <si>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</si>
  <si>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</si>
  <si>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</si>
  <si>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</si>
  <si>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</si>
  <si>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</si>
  <si>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</si>
  <si>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</si>
  <si>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</si>
  <si>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</si>
  <si>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</si>
  <si>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</si>
  <si>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</si>
  <si>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</si>
  <si>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</si>
  <si>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</si>
  <si>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</si>
  <si>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</si>
  <si>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</si>
  <si>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</si>
  <si>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</si>
  <si>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</si>
  <si>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</si>
  <si>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</si>
  <si>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</si>
  <si>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</si>
  <si>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</si>
  <si>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</si>
  <si>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</si>
  <si>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</si>
  <si>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</si>
  <si>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</si>
  <si>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</si>
  <si>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</si>
  <si>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</si>
  <si>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</si>
  <si>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</si>
  <si>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</si>
  <si>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</si>
  <si>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</si>
  <si>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</si>
  <si>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</si>
  <si>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</si>
  <si>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</si>
  <si>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</si>
  <si>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</si>
  <si>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</si>
  <si>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</si>
  <si>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</si>
  <si>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</si>
  <si>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</si>
  <si>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</si>
  <si>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</si>
  <si>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</si>
  <si>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</si>
  <si>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</si>
  <si>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</si>
  <si>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</si>
  <si>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</si>
  <si>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</si>
  <si>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</si>
  <si>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</si>
  <si>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</si>
  <si>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</si>
  <si>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</si>
  <si>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</si>
  <si>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</si>
  <si>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</si>
  <si>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</si>
  <si>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</si>
  <si>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</si>
  <si>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</si>
  <si>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</si>
  <si>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</si>
  <si>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</si>
  <si>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</si>
  <si>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</si>
  <si>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</si>
  <si>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</si>
  <si>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</si>
  <si>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</si>
  <si>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</si>
  <si>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</si>
  <si>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</si>
  <si>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</si>
  <si>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</si>
  <si>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</si>
  <si>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</si>
  <si>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</si>
  <si>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</si>
  <si>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</si>
  <si>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</si>
  <si>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</si>
  <si>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</si>
  <si>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</si>
  <si>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</si>
  <si>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</si>
  <si>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</si>
  <si>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</si>
  <si>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</si>
  <si>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</si>
  <si>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</si>
  <si>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</si>
  <si>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</si>
  <si>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</si>
  <si>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</si>
  <si>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</si>
  <si>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</si>
  <si>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</si>
  <si>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</si>
  <si>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</si>
  <si>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</si>
  <si>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</si>
  <si>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</si>
  <si>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</si>
  <si>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</si>
  <si>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</si>
  <si>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</si>
  <si>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</si>
  <si>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</si>
  <si>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</si>
  <si>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</si>
  <si>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</si>
  <si>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</si>
  <si>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</si>
  <si>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</si>
  <si>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</si>
  <si>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</si>
  <si>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</si>
  <si>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</si>
  <si>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</si>
  <si>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</si>
  <si>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</si>
  <si>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</si>
  <si>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</si>
  <si>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</si>
  <si>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</si>
  <si>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</si>
  <si>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</si>
  <si>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</si>
  <si>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</si>
  <si>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</si>
  <si>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</si>
  <si>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</si>
  <si>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</si>
  <si>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</si>
  <si>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</si>
  <si>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</si>
  <si>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</si>
  <si>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</si>
  <si>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</si>
  <si>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</si>
  <si>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</si>
  <si>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</si>
  <si>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</si>
  <si>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</si>
  <si>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</si>
  <si>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</si>
  <si>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</si>
  <si>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</si>
  <si>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</si>
  <si>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</si>
  <si>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</si>
  <si>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</si>
  <si>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</si>
  <si>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</si>
  <si>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</si>
  <si>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</si>
  <si>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</si>
  <si>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</si>
  <si>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</si>
  <si>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</si>
  <si>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</si>
  <si>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</si>
  <si>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</si>
  <si>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</si>
  <si>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</si>
  <si>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</si>
  <si>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</si>
  <si>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</si>
  <si>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</si>
  <si>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</si>
  <si>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</si>
  <si>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</si>
  <si>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</si>
  <si>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</si>
  <si>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</si>
  <si>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</si>
  <si>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</si>
  <si>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</si>
  <si>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</si>
  <si>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</si>
  <si>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</si>
  <si>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</si>
  <si>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</si>
  <si>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</si>
  <si>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</si>
  <si>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</si>
  <si>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</si>
  <si>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</si>
  <si>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</si>
  <si>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</si>
  <si>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</si>
  <si>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</si>
  <si>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</si>
  <si>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</si>
  <si>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</si>
  <si>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</si>
  <si>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</si>
  <si>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</si>
  <si>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</si>
  <si>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</si>
  <si>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</si>
  <si>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</si>
  <si>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</si>
  <si>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</si>
  <si>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</si>
  <si>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</si>
  <si>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</si>
  <si>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</si>
  <si>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</si>
  <si>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</si>
  <si>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</si>
  <si>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</si>
  <si>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</si>
  <si>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</si>
  <si>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</si>
  <si>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</si>
  <si>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</si>
  <si>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</si>
  <si>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</si>
  <si>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</si>
  <si>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</si>
  <si>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</si>
  <si>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</si>
  <si>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</si>
  <si>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</si>
  <si>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</si>
  <si>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</si>
  <si>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</si>
  <si>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</si>
  <si>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</si>
  <si>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</si>
  <si>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</si>
  <si>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</si>
  <si>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</si>
  <si>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</si>
  <si>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</si>
  <si>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</si>
  <si>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</si>
  <si>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</si>
  <si>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</si>
  <si>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</si>
  <si>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</si>
  <si>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</si>
  <si>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</si>
  <si>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</si>
  <si>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</si>
  <si>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</si>
  <si>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</si>
  <si>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</si>
  <si>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</si>
  <si>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</si>
  <si>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</si>
  <si>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</si>
  <si>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</si>
  <si>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</si>
  <si>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</si>
  <si>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</si>
  <si>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</si>
  <si>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</si>
  <si>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</si>
  <si>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</si>
  <si>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</si>
  <si>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</si>
  <si>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</si>
  <si>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</si>
  <si>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</si>
  <si>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</si>
  <si>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</si>
  <si>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</si>
  <si>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</si>
  <si>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</si>
  <si>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</si>
  <si>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</si>
  <si>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</si>
  <si>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</si>
  <si>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</si>
  <si>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</si>
  <si>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</si>
  <si>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</si>
  <si>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</si>
  <si>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</si>
  <si>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</si>
  <si>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</si>
  <si>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</si>
  <si>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</si>
  <si>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</si>
  <si>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</si>
  <si>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</si>
  <si>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</si>
  <si>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</si>
  <si>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</si>
  <si>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</si>
  <si>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</si>
  <si>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</si>
  <si>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</si>
  <si>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</si>
  <si>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</si>
  <si>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</si>
  <si>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</si>
  <si>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</si>
  <si>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</si>
  <si>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</si>
  <si>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</si>
  <si>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</si>
  <si>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</si>
  <si>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</si>
  <si>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</si>
  <si>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</si>
  <si>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</si>
  <si>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</si>
  <si>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</si>
  <si>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</si>
  <si>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</si>
  <si>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</si>
  <si>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</si>
  <si>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</si>
  <si>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</si>
  <si>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</si>
  <si>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</si>
  <si>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</si>
  <si>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</si>
  <si>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</si>
  <si>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</si>
  <si>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</si>
  <si>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</si>
  <si>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</si>
  <si>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</si>
  <si>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</si>
  <si>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</si>
  <si>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</si>
  <si>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</si>
  <si>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</si>
  <si>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</si>
  <si>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</si>
  <si>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</si>
  <si>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</si>
  <si>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</si>
  <si>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</si>
  <si>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</si>
  <si>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</si>
  <si>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</si>
  <si>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</si>
  <si>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</si>
  <si>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</si>
  <si>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</si>
  <si>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</si>
  <si>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</si>
  <si>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</si>
  <si>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</si>
  <si>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</si>
  <si>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</si>
  <si>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</si>
  <si>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</si>
  <si>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</si>
  <si>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</si>
  <si>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</si>
  <si>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</si>
  <si>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</si>
  <si>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</si>
  <si>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</si>
  <si>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</si>
  <si>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</si>
  <si>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</si>
  <si>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</si>
  <si>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</si>
  <si>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</si>
  <si>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</si>
  <si>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</si>
  <si>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</si>
  <si>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</si>
  <si>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</si>
  <si>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</si>
  <si>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</si>
  <si>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</si>
  <si>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</si>
  <si>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</si>
  <si>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</si>
  <si>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</si>
  <si>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</si>
  <si>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</si>
  <si>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</si>
  <si>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</si>
  <si>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</si>
  <si>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</si>
  <si>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</si>
  <si>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</si>
  <si>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</si>
  <si>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</si>
  <si>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</si>
  <si>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</si>
  <si>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</si>
  <si>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</si>
  <si>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</si>
  <si>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</si>
  <si>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</si>
  <si>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</si>
  <si>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</si>
  <si>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</si>
  <si>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</si>
  <si>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</si>
  <si>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</si>
  <si>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</si>
  <si>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</si>
  <si>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</si>
  <si>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</si>
  <si>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</si>
  <si>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</si>
  <si>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</si>
  <si>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</si>
  <si>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</si>
  <si>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</si>
  <si>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</si>
  <si>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</si>
  <si>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</si>
  <si>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</si>
  <si>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</si>
  <si>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</si>
  <si>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</si>
  <si>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</si>
  <si>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</si>
  <si>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</si>
  <si>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</si>
  <si>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</si>
  <si>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</si>
  <si>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</si>
  <si>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</si>
  <si>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</si>
  <si>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</si>
  <si>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</si>
  <si>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</si>
  <si>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</si>
  <si>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</si>
  <si>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</si>
  <si>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</si>
  <si>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</si>
  <si>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</si>
  <si>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</si>
  <si>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</si>
  <si>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</si>
  <si>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</si>
  <si>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</si>
  <si>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</si>
  <si>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</si>
  <si>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</si>
  <si>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</si>
  <si>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</si>
  <si>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</si>
  <si>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</si>
  <si>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</si>
  <si>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</si>
  <si>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</si>
  <si>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</si>
  <si>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</si>
  <si>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</si>
  <si>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</si>
  <si>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</si>
  <si>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</si>
  <si>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</si>
  <si>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</si>
  <si>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</si>
  <si>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</si>
  <si>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</si>
  <si>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</si>
  <si>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</si>
  <si>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</si>
  <si>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</si>
  <si>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</si>
  <si>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</si>
  <si>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</si>
  <si>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</si>
  <si>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</si>
  <si>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</si>
  <si>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</si>
  <si>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</si>
  <si>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</si>
  <si>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</si>
  <si>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</si>
  <si>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</si>
  <si>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</si>
  <si>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</si>
  <si>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</si>
  <si>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</si>
  <si>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</si>
  <si>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</si>
  <si>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</si>
  <si>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</si>
  <si>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</si>
  <si>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</si>
  <si>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</si>
  <si>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</si>
  <si>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</si>
  <si>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</si>
  <si>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</si>
  <si>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</si>
  <si>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</si>
  <si>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</si>
  <si>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</si>
  <si>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</si>
  <si>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</si>
  <si>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</si>
  <si>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</si>
  <si>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</si>
  <si>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</si>
  <si>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</si>
  <si>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</si>
  <si>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</si>
  <si>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</si>
  <si>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</si>
  <si>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</si>
  <si>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</si>
  <si>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</si>
  <si>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</si>
  <si>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</si>
  <si>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</si>
  <si>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</si>
  <si>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</si>
  <si>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</si>
  <si>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</si>
  <si>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</si>
  <si>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</si>
  <si>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</si>
  <si>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</si>
  <si>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</si>
  <si>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</si>
  <si>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</si>
  <si>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</si>
  <si>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</si>
  <si>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</si>
  <si>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</si>
  <si>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</si>
  <si>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</si>
  <si>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</si>
  <si>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</si>
  <si>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</si>
  <si>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</si>
  <si>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</si>
  <si>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</si>
  <si>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</si>
  <si>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</si>
  <si>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</si>
  <si>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</si>
  <si>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</si>
  <si>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</si>
  <si>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</si>
  <si>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</si>
  <si>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</si>
  <si>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</si>
  <si>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</si>
  <si>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</si>
  <si>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</si>
  <si>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</si>
  <si>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</si>
  <si>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</si>
  <si>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</si>
  <si>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</si>
  <si>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</si>
  <si>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</si>
  <si>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</si>
  <si>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</si>
  <si>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</si>
  <si>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</si>
  <si>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</si>
  <si>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</si>
  <si>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</si>
  <si>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</si>
  <si>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</si>
  <si>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</si>
  <si>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</si>
  <si>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</si>
  <si>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</si>
  <si>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</si>
  <si>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</si>
  <si>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</si>
  <si>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</si>
  <si>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</si>
  <si>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</si>
  <si>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</si>
  <si>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</si>
  <si>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</si>
  <si>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</si>
  <si>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</si>
  <si>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</si>
  <si>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</si>
  <si>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</si>
  <si>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</si>
  <si>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</si>
  <si>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</si>
  <si>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</si>
  <si>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</si>
  <si>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</si>
  <si>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</si>
  <si>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</si>
  <si>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</si>
  <si>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</si>
  <si>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</si>
  <si>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</si>
  <si>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</si>
  <si>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</si>
  <si>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</si>
  <si>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</si>
  <si>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</si>
  <si>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</si>
  <si>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</si>
  <si>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</si>
  <si>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</si>
  <si>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</si>
  <si>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</si>
  <si>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</si>
  <si>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</si>
  <si>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</si>
  <si>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</si>
  <si>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</si>
  <si>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</si>
  <si>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</si>
  <si>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</si>
  <si>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</si>
  <si>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</si>
  <si>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</si>
  <si>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</si>
  <si>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</si>
  <si>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</si>
  <si>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</si>
  <si>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</si>
  <si>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</si>
  <si>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</si>
  <si>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</si>
  <si>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</si>
  <si>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</si>
  <si>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</si>
  <si>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</si>
  <si>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</si>
  <si>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</si>
  <si>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</si>
  <si>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</si>
  <si>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</si>
  <si>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</si>
  <si>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</si>
  <si>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</si>
  <si>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</si>
  <si>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</si>
  <si>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</si>
  <si>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</si>
  <si>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</si>
  <si>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</si>
  <si>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</si>
  <si>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</si>
  <si>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</si>
  <si>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</si>
  <si>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</si>
  <si>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</si>
  <si>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</si>
  <si>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</si>
  <si>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</si>
  <si>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</si>
  <si>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</si>
  <si>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</si>
  <si>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</si>
  <si>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</si>
  <si>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</si>
  <si>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</si>
  <si>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</si>
  <si>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</si>
  <si>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</si>
  <si>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</si>
  <si>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</si>
  <si>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</si>
  <si>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</si>
  <si>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</si>
  <si>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</si>
  <si>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</si>
  <si>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</si>
  <si>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</si>
  <si>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</si>
  <si>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</si>
  <si>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</si>
  <si>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</si>
  <si>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</si>
  <si>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</si>
  <si>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</si>
  <si>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</si>
  <si>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</si>
  <si>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</si>
  <si>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</si>
  <si>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</si>
  <si>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</si>
  <si>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</si>
  <si>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</si>
  <si>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</si>
  <si>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</si>
  <si>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</si>
  <si>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</si>
  <si>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</si>
  <si>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</si>
  <si>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</si>
  <si>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</si>
  <si>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</si>
  <si>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</si>
  <si>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</si>
  <si>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</si>
  <si>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</si>
  <si>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</si>
  <si>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</si>
  <si>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</si>
  <si>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</si>
  <si>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</si>
  <si>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</si>
  <si>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</si>
  <si>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</si>
  <si>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</si>
  <si>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</si>
  <si>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</si>
  <si>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</si>
  <si>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</si>
  <si>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</si>
  <si>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</si>
  <si>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</si>
  <si>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</si>
  <si>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</si>
  <si>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</si>
  <si>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</si>
  <si>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</si>
  <si>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</si>
  <si>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</si>
  <si>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</si>
  <si>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</si>
  <si>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</si>
  <si>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</si>
  <si>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</si>
  <si>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</si>
  <si>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</si>
  <si>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</si>
  <si>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</si>
  <si>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</si>
  <si>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</si>
  <si>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</si>
  <si>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</si>
  <si>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</si>
  <si>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</si>
  <si>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</si>
  <si>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</si>
  <si>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</si>
  <si>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</si>
  <si>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</si>
  <si>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</si>
  <si>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</si>
  <si>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</si>
  <si>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</si>
  <si>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</si>
  <si>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</si>
  <si>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</si>
  <si>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</si>
  <si>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</si>
  <si>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</si>
  <si>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</si>
  <si>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</si>
  <si>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</si>
  <si>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</si>
  <si>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</si>
  <si>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</si>
  <si>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</si>
  <si>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</si>
  <si>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</si>
  <si>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</si>
  <si>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</si>
  <si>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</si>
  <si>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</si>
  <si>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</si>
  <si>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</si>
  <si>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</si>
  <si>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</si>
  <si>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</si>
  <si>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</si>
  <si>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</si>
  <si>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</si>
  <si>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</si>
  <si>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</si>
  <si>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</si>
  <si>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</si>
  <si>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</si>
  <si>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</si>
  <si>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</si>
  <si>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</si>
  <si>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</si>
  <si>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</si>
  <si>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</si>
  <si>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</si>
  <si>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</si>
  <si>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</si>
  <si>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</si>
  <si>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</si>
  <si>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</si>
  <si>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</si>
  <si>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</si>
  <si>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</si>
  <si>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</si>
  <si>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</si>
  <si>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</si>
  <si>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</si>
  <si>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</si>
  <si>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</si>
  <si>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</si>
  <si>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</si>
  <si>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</si>
  <si>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</si>
  <si>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</si>
  <si>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</si>
  <si>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</si>
  <si>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</si>
  <si>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</si>
  <si>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</si>
  <si>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</si>
  <si>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</si>
  <si>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</si>
  <si>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</si>
  <si>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</si>
  <si>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</si>
  <si>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</si>
  <si>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</si>
  <si>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</si>
  <si>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</si>
  <si>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</si>
  <si>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</si>
  <si>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</si>
  <si>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</si>
  <si>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</si>
  <si>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</si>
  <si>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</si>
  <si>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</si>
  <si>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</si>
  <si>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</si>
  <si>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</si>
  <si>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</si>
  <si>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</si>
  <si>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</si>
  <si>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</si>
  <si>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</si>
  <si>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</si>
  <si>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</si>
  <si>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</si>
  <si>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</si>
  <si>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</si>
  <si>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</si>
  <si>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</si>
  <si>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</si>
  <si>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</si>
  <si>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</si>
  <si>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</si>
  <si>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</si>
  <si>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</si>
  <si>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</si>
  <si>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</si>
  <si>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</si>
  <si>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</si>
  <si>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</si>
  <si>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</si>
  <si>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</si>
  <si>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</si>
  <si>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</si>
  <si>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</si>
  <si>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</si>
  <si>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</si>
  <si>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</si>
  <si>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</si>
  <si>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</si>
  <si>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</si>
  <si>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</si>
  <si>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</si>
  <si>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</si>
  <si>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</si>
  <si>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</si>
  <si>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</si>
  <si>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</si>
  <si>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</si>
  <si>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</si>
  <si>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</si>
  <si>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</si>
  <si>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</si>
  <si>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</si>
  <si>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</si>
  <si>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</si>
  <si>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</si>
  <si>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</si>
  <si>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</si>
  <si>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</si>
  <si>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</si>
  <si>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</si>
  <si>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</si>
  <si>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</si>
  <si>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</si>
  <si>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</si>
  <si>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</si>
  <si>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</si>
  <si>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</si>
  <si>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</si>
  <si>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</si>
  <si>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</si>
  <si>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</si>
  <si>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</si>
  <si>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</si>
  <si>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</si>
  <si>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</si>
  <si>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</si>
  <si>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</si>
  <si>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</si>
  <si>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</si>
  <si>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</si>
  <si>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</si>
  <si>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</si>
  <si>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</si>
  <si>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</si>
  <si>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</si>
  <si>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</si>
  <si>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</si>
  <si>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</si>
  <si>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</si>
  <si>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</si>
  <si>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</si>
  <si>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</si>
  <si>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</si>
  <si>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</si>
  <si>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</si>
  <si>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</si>
  <si>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</si>
  <si>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</si>
  <si>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</si>
  <si>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</si>
  <si>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</si>
  <si>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</si>
  <si>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</si>
  <si>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</si>
  <si>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</si>
  <si>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</si>
  <si>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</si>
  <si>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</si>
  <si>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</si>
  <si>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</si>
  <si>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</si>
  <si>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</si>
  <si>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</si>
  <si>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</si>
  <si>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</si>
  <si>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</si>
  <si>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</si>
  <si>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</si>
  <si>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</si>
  <si>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</si>
  <si>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</si>
  <si>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</si>
  <si>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</si>
  <si>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</si>
  <si>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</si>
  <si>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</si>
  <si>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</si>
  <si>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</si>
  <si>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</si>
  <si>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</si>
  <si>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</si>
  <si>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</si>
  <si>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</si>
  <si>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</si>
  <si>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</si>
  <si>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</si>
  <si>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</si>
  <si>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</si>
  <si>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</si>
  <si>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</si>
  <si>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</si>
  <si>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</si>
  <si>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</si>
  <si>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</si>
  <si>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</si>
  <si>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</si>
  <si>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</si>
  <si>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</si>
  <si>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</si>
  <si>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</si>
  <si>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</si>
  <si>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</si>
  <si>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</si>
  <si>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</si>
  <si>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</si>
  <si>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</si>
  <si>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</si>
  <si>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</si>
  <si>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</si>
  <si>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</si>
  <si>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</si>
  <si>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</si>
  <si>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</si>
  <si>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</si>
  <si>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</si>
  <si>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</si>
  <si>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</si>
  <si>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</si>
  <si>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</si>
  <si>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</si>
  <si>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</si>
  <si>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</si>
  <si>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</si>
  <si>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</si>
  <si>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</si>
  <si>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</si>
  <si>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</si>
  <si>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</si>
  <si>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</si>
  <si>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</si>
  <si>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</si>
  <si>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</si>
  <si>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</si>
  <si>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</si>
  <si>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</si>
  <si>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</si>
  <si>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</si>
  <si>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</si>
  <si>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</si>
  <si>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</si>
  <si>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</si>
  <si>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</si>
  <si>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</si>
  <si>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</si>
  <si>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</si>
  <si>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</si>
  <si>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</si>
  <si>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</si>
  <si>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</si>
  <si>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</si>
  <si>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</si>
  <si>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</si>
  <si>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</si>
  <si>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</si>
  <si>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</si>
  <si>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</si>
  <si>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</si>
  <si>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</si>
  <si>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</si>
  <si>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</si>
  <si>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</si>
  <si>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</si>
  <si>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</si>
  <si>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</si>
  <si>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</si>
  <si>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</si>
  <si>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</si>
  <si>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</si>
  <si>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</si>
  <si>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</si>
  <si>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</si>
  <si>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</si>
  <si>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</si>
  <si>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</si>
  <si>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</si>
  <si>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</si>
  <si>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</si>
  <si>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</si>
  <si>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</si>
  <si>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</si>
  <si>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</si>
  <si>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</si>
  <si>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</si>
  <si>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</si>
  <si>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</si>
  <si>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</si>
  <si>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</si>
  <si>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</si>
  <si>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</si>
  <si>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</si>
  <si>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</si>
  <si>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</si>
  <si>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</si>
  <si>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</si>
  <si>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</si>
  <si>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</si>
  <si>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</si>
  <si>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</si>
  <si>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</si>
  <si>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</si>
  <si>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</si>
  <si>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</si>
  <si>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</si>
  <si>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</si>
  <si>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</si>
  <si>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</si>
  <si>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</si>
  <si>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</si>
  <si>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</si>
  <si>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</si>
  <si>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</si>
  <si>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</si>
  <si>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</si>
  <si>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</si>
  <si>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</si>
  <si>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</si>
  <si>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</si>
  <si>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</si>
  <si>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</si>
  <si>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</si>
  <si>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</si>
  <si>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</si>
  <si>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</si>
  <si>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</si>
  <si>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</si>
  <si>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</si>
  <si>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</si>
  <si>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</si>
  <si>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</si>
  <si>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</si>
  <si>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</si>
  <si>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</si>
  <si>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</si>
  <si>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</si>
  <si>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</si>
  <si>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</si>
  <si>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</si>
  <si>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</si>
  <si>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</si>
  <si>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</si>
  <si>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</si>
  <si>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</si>
  <si>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</si>
  <si>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</si>
  <si>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</si>
  <si>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</si>
  <si>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</si>
  <si>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</si>
  <si>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</si>
  <si>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</si>
  <si>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</si>
  <si>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</si>
  <si>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</si>
  <si>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</si>
  <si>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</si>
  <si>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</si>
  <si>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</si>
  <si>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</si>
  <si>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</si>
  <si>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</si>
  <si>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</si>
  <si>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</si>
  <si>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</si>
  <si>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</si>
  <si>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</si>
  <si>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</si>
  <si>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</si>
  <si>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</si>
  <si>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</si>
  <si>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</si>
  <si>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</si>
  <si>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</si>
  <si>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</si>
  <si>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</si>
  <si>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</si>
  <si>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</si>
  <si>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</si>
  <si>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</si>
  <si>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</si>
  <si>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</si>
  <si>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</si>
  <si>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</si>
  <si>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</si>
  <si>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</si>
  <si>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</si>
  <si>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</si>
  <si>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</si>
  <si>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</si>
  <si>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</si>
  <si>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</si>
  <si>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</si>
  <si>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</si>
  <si>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</si>
  <si>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</si>
  <si>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</si>
  <si>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</si>
  <si>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</si>
  <si>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</si>
  <si>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</si>
  <si>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</si>
  <si>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</si>
  <si>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</si>
  <si>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</si>
  <si>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</si>
  <si>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</si>
  <si>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</si>
  <si>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</si>
  <si>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</si>
  <si>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</si>
  <si>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</si>
  <si>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</si>
  <si>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</si>
  <si>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</si>
  <si>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</si>
  <si>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</si>
  <si>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</si>
  <si>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</si>
  <si>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</si>
  <si>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</si>
  <si>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</si>
  <si>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</si>
  <si>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</si>
  <si>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</si>
  <si>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</si>
  <si>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</si>
  <si>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</si>
  <si>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</si>
  <si>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</si>
  <si>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</si>
  <si>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</si>
  <si>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</si>
  <si>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</si>
  <si>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</si>
  <si>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</si>
  <si>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</si>
  <si>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</si>
  <si>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</si>
  <si>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</si>
  <si>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</si>
  <si>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</si>
  <si>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</si>
  <si>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</si>
  <si>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</si>
  <si>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</si>
  <si>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</si>
  <si>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</si>
  <si>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</si>
  <si>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</si>
  <si>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</si>
  <si>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</si>
  <si>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</si>
  <si>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</si>
  <si>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</si>
  <si>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</si>
  <si>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</si>
  <si>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</si>
  <si>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</si>
  <si>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</si>
  <si>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</si>
  <si>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</si>
  <si>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</si>
  <si>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</si>
  <si>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</si>
  <si>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</si>
  <si>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</si>
  <si>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</si>
  <si>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</si>
  <si>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</si>
  <si>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</si>
  <si>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</si>
  <si>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</si>
  <si>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</si>
  <si>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</si>
  <si>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</si>
  <si>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</si>
  <si>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</si>
  <si>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</si>
  <si>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</si>
  <si>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</si>
  <si>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</si>
  <si>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</si>
  <si>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</si>
  <si>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</si>
  <si>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</si>
  <si>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</si>
  <si>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</si>
  <si>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</si>
  <si>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</si>
  <si>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</si>
  <si>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</si>
  <si>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</si>
  <si>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</si>
  <si>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</si>
  <si>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</si>
  <si>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</si>
  <si>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</si>
  <si>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</si>
  <si>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</si>
  <si>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</si>
  <si>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</si>
  <si>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</si>
  <si>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</si>
  <si>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</si>
  <si>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</si>
  <si>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</si>
  <si>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</si>
  <si>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</si>
  <si>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</si>
  <si>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</si>
  <si>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</si>
  <si>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</si>
  <si>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</si>
  <si>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</si>
  <si>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</si>
  <si>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</si>
  <si>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</si>
  <si>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</si>
  <si>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</si>
  <si>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</si>
  <si>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</si>
  <si>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</si>
  <si>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</si>
  <si>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</si>
  <si>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</si>
  <si>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</si>
  <si>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</si>
  <si>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</si>
  <si>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</si>
  <si>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</si>
  <si>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</si>
  <si>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</si>
  <si>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</si>
  <si>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</si>
  <si>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</si>
  <si>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</si>
  <si>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</si>
  <si>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</si>
  <si>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</si>
  <si>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</si>
  <si>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</si>
  <si>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</si>
  <si>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</si>
  <si>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</si>
  <si>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</si>
  <si>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</si>
  <si>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</si>
  <si>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</si>
  <si>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</si>
  <si>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</si>
  <si>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</si>
  <si>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</si>
  <si>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</si>
  <si>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</si>
  <si>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</si>
  <si>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</si>
  <si>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</si>
  <si>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</si>
  <si>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</si>
  <si>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</si>
  <si>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</si>
  <si>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</si>
  <si>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</si>
  <si>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</si>
  <si>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</si>
  <si>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</si>
  <si>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</si>
  <si>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</si>
  <si>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</si>
  <si>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</si>
  <si>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</si>
  <si>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</si>
  <si>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</si>
  <si>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</si>
  <si>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</si>
  <si>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</si>
  <si>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</si>
  <si>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</si>
  <si>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</si>
  <si>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</si>
  <si>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</si>
  <si>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</si>
  <si>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</si>
  <si>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</si>
  <si>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</si>
  <si>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</si>
  <si>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</si>
  <si>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</si>
  <si>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</si>
  <si>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</si>
  <si>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</si>
  <si>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</si>
  <si>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</si>
  <si>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</si>
  <si>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</si>
  <si>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</si>
  <si>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</si>
  <si>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</si>
  <si>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</si>
  <si>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</si>
  <si>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</si>
  <si>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</si>
  <si>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</si>
  <si>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</si>
  <si>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</si>
  <si>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</si>
  <si>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</si>
  <si>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</si>
  <si>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</si>
  <si>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</si>
  <si>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</si>
  <si>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</si>
  <si>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</si>
  <si>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</si>
  <si>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</si>
  <si>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</si>
  <si>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</si>
  <si>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</si>
  <si>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</si>
  <si>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</si>
  <si>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</si>
  <si>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</si>
  <si>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</si>
  <si>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</si>
  <si>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</si>
  <si>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</si>
  <si>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</si>
  <si>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</si>
  <si>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</si>
  <si>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</si>
  <si>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</si>
  <si>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</si>
  <si>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</si>
  <si>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</si>
  <si>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</si>
  <si>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</si>
  <si>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</si>
  <si>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</si>
  <si>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</si>
  <si>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</si>
  <si>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</si>
  <si>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</si>
  <si>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</si>
  <si>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</si>
  <si>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</si>
  <si>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</si>
  <si>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</si>
  <si>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</si>
  <si>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</si>
  <si>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</si>
  <si>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</si>
  <si>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</si>
  <si>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</si>
  <si>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</si>
  <si>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</si>
  <si>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</si>
  <si>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</si>
  <si>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</si>
  <si>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</si>
  <si>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</si>
  <si>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</si>
  <si>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</si>
  <si>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</si>
  <si>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</si>
  <si>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</si>
  <si>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</si>
  <si>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</si>
  <si>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</si>
  <si>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</si>
  <si>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</si>
  <si>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</si>
  <si>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</si>
  <si>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</si>
  <si>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</si>
  <si>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</si>
  <si>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</si>
  <si>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</si>
  <si>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</si>
  <si>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</si>
  <si>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</si>
  <si>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</si>
  <si>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</si>
  <si>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</si>
  <si>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</si>
  <si>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</si>
  <si>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</si>
  <si>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</si>
  <si>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</si>
  <si>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</si>
  <si>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</si>
  <si>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</si>
  <si>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</si>
  <si>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</si>
  <si>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</si>
  <si>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</si>
  <si>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</si>
  <si>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</si>
  <si>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</si>
  <si>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</si>
  <si>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</si>
  <si>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</si>
  <si>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</si>
  <si>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</si>
  <si>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</si>
  <si>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</si>
  <si>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</si>
  <si>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</si>
  <si>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</si>
  <si>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</si>
  <si>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</si>
  <si>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</si>
  <si>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</si>
  <si>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</si>
  <si>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</si>
  <si>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</si>
  <si>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</si>
  <si>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</si>
  <si>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</si>
  <si>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</si>
  <si>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</si>
  <si>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</si>
  <si>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</si>
  <si>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</si>
  <si>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</si>
  <si>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</si>
  <si>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</si>
  <si>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</si>
  <si>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</si>
  <si>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</si>
  <si>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</si>
  <si>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</si>
  <si>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</si>
  <si>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</si>
  <si>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</si>
  <si>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</si>
  <si>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</si>
  <si>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</si>
  <si>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</si>
  <si>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</si>
  <si>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</si>
  <si>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</si>
  <si>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</si>
  <si>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</si>
  <si>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</si>
  <si>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</si>
  <si>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</si>
  <si>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</si>
  <si>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</si>
  <si>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</si>
  <si>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</si>
  <si>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</si>
  <si>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</si>
  <si>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</si>
  <si>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</si>
  <si>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</si>
  <si>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</si>
  <si>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</si>
  <si>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</si>
  <si>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</si>
  <si>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</si>
  <si>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</si>
  <si>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</si>
  <si>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</si>
  <si>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</si>
  <si>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</si>
  <si>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</si>
  <si>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</si>
  <si>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</si>
  <si>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</si>
  <si>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</si>
  <si>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</si>
  <si>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</si>
  <si>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</si>
  <si>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</si>
  <si>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</si>
  <si>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</si>
  <si>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</si>
  <si>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</si>
  <si>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</si>
  <si>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</si>
  <si>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</si>
  <si>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</si>
  <si>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</si>
  <si>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</si>
  <si>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</si>
  <si>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</si>
  <si>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</si>
  <si>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</si>
  <si>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</si>
  <si>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</si>
  <si>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</si>
  <si>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</si>
  <si>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</si>
  <si>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</si>
  <si>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</si>
  <si>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</si>
  <si>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</si>
  <si>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</si>
  <si>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</si>
  <si>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</si>
  <si>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</si>
  <si>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</si>
  <si>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</si>
  <si>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</si>
  <si>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</si>
  <si>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</si>
  <si>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</si>
  <si>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</si>
  <si>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</si>
  <si>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</si>
  <si>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</si>
  <si>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</si>
  <si>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</si>
  <si>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</si>
  <si>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</si>
  <si>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</si>
  <si>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</si>
  <si>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</si>
  <si>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</si>
  <si>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</si>
  <si>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</si>
  <si>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</si>
  <si>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</si>
  <si>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</si>
  <si>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</si>
  <si>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</si>
  <si>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</si>
  <si>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</si>
  <si>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</si>
  <si>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</si>
  <si>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</si>
  <si>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</si>
  <si>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</si>
  <si>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</si>
  <si>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</si>
  <si>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</si>
  <si>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</si>
  <si>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</si>
  <si>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</si>
  <si>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</si>
  <si>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</si>
  <si>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</si>
  <si>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</si>
  <si>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</si>
  <si>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</si>
  <si>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</si>
  <si>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</si>
  <si>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</si>
  <si>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</si>
  <si>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</si>
  <si>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</si>
  <si>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</si>
  <si>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</si>
  <si>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</si>
  <si>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</si>
  <si>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</si>
  <si>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</si>
  <si>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</si>
  <si>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</si>
  <si>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</si>
  <si>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</si>
  <si>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</si>
  <si>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</si>
  <si>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</si>
  <si>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</si>
  <si>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</si>
  <si>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</si>
  <si>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</si>
  <si>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</si>
  <si>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</si>
  <si>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</si>
  <si>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</si>
  <si>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</si>
  <si>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</si>
  <si>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</si>
  <si>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</si>
  <si>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</si>
  <si>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</si>
  <si>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</si>
  <si>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</si>
  <si>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</si>
  <si>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</si>
  <si>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</si>
  <si>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</si>
  <si>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</si>
  <si>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</si>
  <si>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</si>
  <si>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</si>
  <si>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</si>
  <si>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</si>
  <si>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</si>
  <si>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</si>
  <si>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</si>
  <si>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</si>
  <si>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</si>
  <si>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</si>
  <si>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</si>
  <si>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</si>
  <si>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</si>
  <si>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</si>
  <si>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</si>
  <si>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</si>
  <si>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</si>
  <si>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</si>
  <si>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</si>
  <si>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</si>
  <si>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</si>
  <si>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</si>
  <si>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</si>
  <si>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</si>
  <si>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</si>
  <si>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</si>
  <si>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</si>
  <si>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</si>
  <si>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</si>
  <si>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</si>
  <si>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</si>
  <si>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</si>
  <si>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</si>
  <si>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</si>
  <si>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</si>
  <si>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</si>
  <si>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</si>
  <si>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</si>
  <si>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</si>
  <si>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</si>
  <si>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</si>
  <si>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</si>
  <si>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</si>
  <si>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</si>
  <si>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</si>
  <si>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</si>
  <si>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</si>
  <si>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</si>
  <si>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</si>
  <si>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</si>
  <si>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</si>
  <si>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</si>
  <si>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</si>
  <si>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</si>
  <si>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</si>
  <si>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</si>
  <si>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</si>
  <si>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</si>
  <si>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</si>
  <si>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</si>
  <si>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</si>
  <si>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</si>
  <si>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</si>
  <si>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</si>
  <si>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</si>
  <si>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</si>
  <si>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</si>
  <si>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</si>
  <si>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</si>
  <si>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</si>
  <si>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</si>
  <si>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</si>
  <si>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</si>
  <si>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</si>
  <si>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</si>
  <si>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</si>
  <si>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</si>
  <si>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</si>
  <si>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</si>
  <si>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</si>
  <si>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</si>
  <si>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</si>
  <si>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</si>
  <si>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</si>
  <si>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</si>
  <si>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</si>
  <si>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</si>
  <si>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</si>
  <si>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</si>
  <si>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</si>
  <si>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</si>
  <si>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</si>
  <si>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</si>
  <si>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</si>
  <si>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</si>
  <si>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</si>
  <si>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</si>
  <si>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</si>
  <si>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</si>
  <si>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</si>
  <si>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</si>
  <si>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</si>
  <si>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</si>
  <si>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</si>
  <si>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</si>
  <si>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</si>
  <si>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</si>
  <si>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</si>
  <si>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</si>
  <si>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</si>
  <si>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</si>
  <si>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</si>
  <si>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</si>
  <si>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</si>
  <si>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</si>
  <si>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</si>
  <si>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</si>
  <si>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</si>
  <si>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</si>
  <si>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</si>
  <si>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</si>
  <si>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</si>
  <si>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</si>
  <si>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</si>
  <si>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</si>
  <si>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</si>
  <si>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</si>
  <si>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</si>
  <si>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</si>
  <si>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</si>
  <si>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</si>
  <si>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</si>
  <si>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</si>
  <si>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</si>
  <si>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</si>
  <si>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</si>
  <si>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</si>
  <si>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</si>
  <si>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</si>
  <si>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</si>
  <si>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</si>
  <si>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</si>
  <si>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</si>
  <si>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</si>
  <si>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</si>
  <si>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</si>
  <si>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</si>
  <si>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</si>
  <si>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</si>
  <si>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</si>
  <si>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</si>
  <si>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</si>
  <si>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</si>
  <si>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</si>
  <si>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</si>
  <si>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</si>
  <si>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</si>
  <si>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</si>
  <si>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</si>
  <si>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</si>
  <si>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</si>
  <si>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</si>
  <si>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</si>
  <si>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</si>
  <si>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</si>
  <si>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</si>
  <si>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</si>
  <si>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</si>
  <si>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</si>
  <si>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</si>
  <si>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</si>
  <si>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</si>
  <si>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</si>
  <si>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</si>
  <si>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</si>
  <si>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</si>
  <si>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</si>
  <si>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</si>
  <si>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</si>
  <si>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</si>
  <si>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</si>
  <si>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</si>
  <si>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</si>
  <si>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</si>
  <si>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</si>
  <si>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</si>
  <si>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</si>
  <si>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</si>
  <si>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</si>
  <si>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</si>
  <si>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</si>
  <si>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</si>
  <si>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</si>
  <si>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</si>
  <si>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</si>
  <si>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</si>
  <si>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</si>
  <si>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</si>
  <si>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</si>
  <si>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</si>
  <si>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</si>
  <si>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</si>
  <si>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</si>
  <si>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</si>
  <si>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</si>
  <si>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</si>
  <si>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</si>
  <si>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</si>
  <si>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</si>
  <si>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</si>
  <si>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</si>
  <si>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</si>
  <si>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</si>
  <si>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</si>
  <si>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</si>
  <si>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</si>
  <si>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</si>
  <si>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</si>
  <si>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</si>
  <si>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</si>
  <si>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</si>
  <si>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</si>
  <si>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</si>
  <si>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</si>
  <si>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</si>
  <si>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</si>
  <si>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</si>
  <si>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</si>
  <si>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</si>
  <si>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</si>
  <si>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</si>
  <si>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</si>
  <si>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</si>
  <si>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</si>
  <si>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</si>
  <si>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</si>
  <si>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</si>
  <si>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</si>
  <si>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</si>
  <si>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</si>
  <si>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</si>
  <si>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</si>
  <si>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</si>
  <si>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</si>
  <si>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</si>
  <si>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</si>
  <si>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</si>
  <si>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</si>
  <si>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</si>
  <si>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</si>
  <si>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</si>
  <si>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</si>
  <si>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</si>
  <si>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</si>
  <si>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</si>
  <si>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</si>
  <si>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</si>
  <si>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</si>
  <si>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</si>
  <si>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</si>
  <si>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</si>
  <si>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</si>
  <si>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</si>
  <si>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</si>
  <si>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</si>
  <si>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</si>
  <si>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</si>
  <si>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</si>
  <si>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</si>
  <si>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</si>
  <si>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</si>
  <si>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</si>
  <si>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</si>
  <si>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</si>
  <si>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</si>
  <si>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</si>
  <si>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</si>
  <si>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</si>
  <si>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</si>
  <si>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</si>
  <si>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</si>
  <si>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</si>
  <si>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</si>
  <si>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</si>
  <si>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</si>
  <si>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</si>
  <si>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</si>
  <si>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</si>
  <si>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</si>
  <si>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</si>
  <si>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</si>
  <si>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</si>
  <si>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</si>
  <si>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</si>
  <si>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</si>
  <si>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</si>
  <si>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</si>
  <si>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</si>
  <si>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</si>
  <si>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</si>
  <si>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</si>
  <si>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</si>
  <si>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</si>
  <si>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</si>
  <si>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</si>
  <si>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</si>
  <si>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</si>
  <si>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</si>
  <si>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</si>
  <si>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</si>
  <si>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</si>
  <si>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</si>
  <si>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</si>
  <si>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</si>
  <si>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</si>
  <si>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</si>
  <si>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</si>
  <si>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</si>
  <si>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</si>
  <si>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</si>
  <si>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</si>
  <si>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</si>
  <si>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</si>
  <si>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</si>
  <si>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</si>
  <si>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</si>
  <si>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</si>
  <si>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</si>
  <si>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</si>
  <si>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</si>
  <si>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</si>
  <si>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</si>
  <si>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</si>
  <si>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</si>
  <si>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</si>
  <si>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</si>
  <si>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</si>
  <si>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</si>
  <si>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</si>
  <si>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</si>
  <si>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</si>
  <si>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</si>
  <si>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</si>
  <si>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</si>
  <si>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</si>
  <si>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</si>
  <si>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</si>
  <si>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</si>
  <si>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</si>
  <si>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</si>
  <si>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</si>
  <si>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</si>
  <si>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</si>
  <si>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</si>
  <si>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</si>
  <si>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</si>
  <si>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</si>
  <si>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</si>
  <si>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</si>
  <si>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</si>
  <si>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</si>
  <si>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</si>
  <si>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</si>
  <si>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</si>
  <si>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</si>
  <si>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</si>
  <si>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</si>
  <si>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</si>
  <si>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</si>
  <si>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</si>
  <si>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</si>
  <si>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</si>
  <si>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</si>
  <si>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</si>
  <si>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</si>
  <si>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</si>
  <si>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</si>
  <si>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</si>
  <si>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</si>
  <si>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</si>
  <si>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</si>
  <si>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</si>
  <si>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</si>
  <si>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</si>
  <si>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</si>
  <si>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</si>
  <si>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</si>
  <si>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</si>
  <si>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</si>
  <si>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</si>
  <si>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</si>
  <si>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</si>
  <si>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</si>
  <si>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</si>
  <si>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</si>
  <si>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</si>
  <si>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</si>
  <si>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</si>
  <si>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</si>
  <si>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</si>
  <si>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</si>
  <si>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</si>
  <si>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</si>
  <si>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</si>
  <si>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</si>
  <si>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</si>
  <si>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</si>
  <si>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</si>
  <si>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</si>
  <si>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</si>
  <si>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</si>
  <si>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</si>
  <si>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</si>
  <si>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</si>
  <si>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</si>
  <si>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</si>
  <si>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</si>
  <si>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</si>
  <si>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</si>
  <si>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</si>
  <si>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</si>
  <si>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</si>
  <si>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</si>
  <si>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</si>
  <si>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</si>
  <si>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</si>
  <si>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</si>
  <si>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</si>
  <si>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</si>
  <si>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</si>
  <si>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</si>
  <si>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</si>
  <si>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</si>
  <si>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</si>
  <si>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</si>
  <si>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</si>
  <si>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</si>
  <si>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</si>
  <si>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</si>
  <si>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</si>
  <si>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</si>
  <si>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</si>
  <si>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</si>
  <si>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</si>
  <si>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</si>
  <si>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</si>
  <si>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</si>
  <si>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</si>
  <si>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</si>
  <si>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</si>
  <si>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</si>
  <si>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</si>
  <si>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</si>
  <si>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</si>
  <si>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</si>
  <si>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</si>
  <si>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</si>
  <si>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</si>
  <si>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</si>
  <si>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</si>
  <si>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</si>
  <si>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</si>
  <si>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</si>
  <si>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</si>
  <si>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</si>
  <si>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</si>
  <si>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</si>
  <si>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</si>
  <si>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</si>
  <si>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</si>
  <si>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</si>
  <si>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</si>
  <si>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</si>
  <si>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</si>
  <si>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</si>
  <si>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</si>
  <si>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</si>
  <si>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</si>
  <si>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</si>
  <si>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</si>
  <si>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</si>
  <si>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</si>
  <si>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</si>
  <si>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</si>
  <si>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</si>
  <si>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</si>
  <si>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</si>
  <si>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</si>
  <si>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</si>
  <si>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</si>
  <si>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</si>
  <si>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</si>
  <si>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</si>
  <si>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</si>
  <si>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</si>
  <si>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</si>
  <si>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</si>
  <si>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</si>
  <si>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</si>
  <si>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</si>
  <si>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</si>
  <si>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</si>
  <si>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</si>
  <si>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</si>
  <si>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</si>
  <si>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</si>
  <si>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</si>
  <si>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</si>
  <si>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</si>
  <si>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</si>
  <si>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</si>
  <si>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</si>
  <si>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</si>
  <si>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</si>
  <si>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</si>
  <si>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</si>
  <si>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</si>
  <si>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</si>
  <si>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</si>
  <si>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</si>
  <si>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</si>
  <si>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</si>
  <si>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</si>
  <si>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</si>
  <si>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</si>
  <si>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</si>
  <si>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</si>
  <si>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</si>
  <si>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</si>
  <si>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</si>
  <si>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</si>
  <si>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</si>
  <si>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</si>
  <si>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</si>
  <si>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</si>
  <si>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</si>
  <si>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</si>
  <si>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</si>
  <si>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</si>
  <si>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</si>
  <si>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</si>
  <si>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</si>
  <si>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</si>
  <si>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</si>
  <si>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</si>
  <si>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</si>
  <si>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</si>
  <si>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</si>
  <si>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</si>
  <si>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</si>
  <si>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</si>
  <si>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</si>
  <si>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</si>
  <si>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</si>
  <si>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</si>
  <si>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</si>
  <si>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</si>
  <si>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</si>
  <si>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</si>
  <si>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</si>
  <si>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</si>
  <si>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</si>
  <si>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</si>
  <si>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</si>
  <si>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</si>
  <si>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</si>
  <si>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</si>
  <si>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</si>
  <si>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</si>
  <si>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</si>
  <si>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</si>
  <si>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</si>
  <si>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</si>
  <si>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</si>
  <si>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</si>
  <si>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</si>
  <si>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</si>
  <si>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</si>
  <si>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</si>
  <si>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</si>
  <si>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</si>
  <si>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</si>
  <si>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</si>
  <si>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</si>
  <si>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</si>
  <si>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</si>
  <si>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</si>
  <si>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</si>
  <si>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</si>
  <si>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</si>
  <si>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</si>
  <si>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</si>
  <si>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</si>
  <si>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</si>
  <si>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</si>
  <si>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</si>
  <si>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</si>
  <si>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</si>
  <si>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</si>
  <si>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</si>
  <si>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</si>
  <si>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</si>
  <si>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</si>
  <si>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</si>
  <si>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</si>
  <si>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</si>
  <si>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</si>
  <si>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</si>
  <si>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</si>
  <si>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</si>
  <si>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</si>
  <si>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</si>
  <si>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</si>
  <si>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</si>
  <si>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</si>
  <si>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</si>
  <si>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</si>
  <si>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</si>
  <si>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</si>
  <si>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</si>
  <si>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</si>
  <si>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</si>
  <si>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</si>
  <si>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</si>
  <si>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</si>
  <si>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</si>
  <si>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</si>
  <si>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</si>
  <si>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</si>
  <si>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</si>
  <si>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</si>
  <si>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</si>
  <si>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</si>
  <si>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</si>
  <si>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</si>
  <si>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</si>
  <si>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</si>
  <si>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</si>
  <si>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</si>
  <si>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</si>
  <si>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</si>
  <si>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</si>
  <si>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</si>
  <si>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</si>
  <si>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</si>
  <si>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</si>
  <si>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</si>
  <si>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</si>
  <si>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</si>
  <si>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</si>
  <si>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</si>
  <si>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</si>
  <si>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</si>
  <si>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</si>
  <si>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</si>
  <si>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</si>
  <si>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</si>
  <si>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</si>
  <si>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</si>
  <si>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</si>
  <si>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</si>
  <si>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</si>
  <si>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</si>
  <si>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</si>
  <si>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</si>
  <si>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</si>
  <si>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</si>
  <si>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</si>
  <si>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</si>
  <si>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</si>
  <si>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</si>
  <si>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</si>
  <si>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</si>
  <si>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</si>
  <si>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</si>
  <si>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</si>
  <si>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</si>
  <si>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</si>
  <si>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</si>
  <si>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</si>
  <si>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</si>
  <si>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</si>
  <si>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</si>
  <si>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</si>
  <si>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</si>
  <si>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</si>
  <si>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</si>
  <si>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</si>
  <si>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</si>
  <si>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</si>
  <si>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</si>
  <si>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</si>
  <si>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</si>
  <si>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</si>
  <si>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</si>
  <si>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</si>
  <si>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</si>
  <si>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</si>
  <si>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</si>
  <si>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</si>
  <si>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</si>
  <si>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</si>
  <si>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</si>
  <si>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</si>
  <si>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</si>
  <si>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</si>
  <si>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</si>
  <si>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</si>
  <si>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</si>
  <si>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</si>
  <si>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</si>
  <si>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</si>
  <si>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</si>
  <si>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</si>
  <si>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</si>
  <si>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</si>
  <si>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</si>
  <si>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</si>
  <si>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</si>
  <si>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</si>
  <si>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</si>
  <si>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</si>
  <si>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</si>
  <si>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</si>
  <si>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</si>
  <si>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</si>
  <si>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</si>
  <si>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</si>
  <si>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</si>
  <si>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</si>
  <si>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</si>
  <si>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</si>
  <si>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</si>
  <si>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</si>
  <si>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</si>
  <si>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</si>
  <si>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</si>
  <si>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</si>
  <si>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</si>
  <si>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</si>
  <si>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</si>
  <si>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</si>
  <si>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</si>
  <si>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</si>
  <si>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</si>
  <si>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</si>
  <si>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</si>
  <si>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</si>
  <si>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</si>
  <si>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</si>
  <si>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</si>
  <si>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</si>
  <si>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</si>
  <si>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</si>
  <si>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</si>
  <si>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</si>
  <si>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</si>
  <si>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</si>
  <si>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</si>
  <si>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</si>
  <si>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</si>
  <si>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</si>
  <si>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</si>
  <si>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</si>
  <si>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</si>
  <si>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</si>
  <si>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</si>
  <si>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</si>
  <si>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</si>
  <si>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</si>
  <si>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</si>
  <si>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</si>
  <si>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</si>
  <si>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</si>
  <si>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</si>
  <si>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</si>
  <si>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</si>
  <si>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</si>
  <si>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</si>
  <si>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</si>
  <si>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</si>
  <si>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</si>
  <si>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</si>
  <si>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</si>
  <si>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</si>
  <si>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</si>
  <si>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</si>
  <si>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</si>
  <si>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</si>
  <si>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</si>
  <si>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</si>
  <si>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</si>
  <si>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</si>
  <si>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</si>
  <si>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</si>
  <si>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</si>
  <si>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</si>
  <si>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</si>
  <si>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</si>
  <si>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</si>
  <si>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</si>
  <si>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</si>
  <si>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</si>
  <si>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</si>
  <si>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</si>
  <si>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</si>
  <si>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</si>
  <si>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</si>
  <si>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</si>
  <si>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</si>
  <si>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</si>
  <si>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</si>
  <si>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</si>
  <si>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</si>
  <si>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</si>
  <si>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</si>
  <si>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</si>
  <si>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</si>
  <si>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</si>
  <si>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</si>
  <si>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</si>
  <si>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</si>
  <si>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</si>
  <si>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</si>
  <si>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</si>
  <si>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</si>
  <si>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</si>
  <si>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</si>
  <si>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</si>
  <si>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</si>
  <si>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</si>
  <si>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</si>
  <si>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</si>
  <si>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</si>
  <si>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</si>
  <si>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</si>
  <si>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</si>
  <si>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</si>
  <si>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</si>
  <si>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</si>
  <si>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</si>
  <si>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</si>
  <si>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</si>
  <si>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</si>
  <si>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</si>
  <si>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</si>
  <si>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</si>
  <si>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</si>
  <si>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</si>
  <si>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</si>
  <si>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</si>
  <si>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</si>
  <si>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</si>
  <si>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</si>
  <si>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</si>
  <si>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</si>
  <si>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</si>
  <si>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</si>
  <si>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</si>
  <si>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</si>
  <si>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</si>
  <si>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</si>
  <si>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</si>
  <si>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</si>
  <si>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</si>
  <si>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</si>
  <si>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</si>
  <si>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</si>
  <si>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</si>
  <si>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</si>
  <si>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</si>
  <si>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</si>
  <si>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</si>
  <si>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</si>
  <si>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</si>
  <si>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</si>
  <si>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</si>
  <si>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</si>
  <si>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</si>
  <si>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</si>
  <si>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</si>
  <si>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</si>
  <si>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</si>
  <si>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</si>
  <si>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</si>
  <si>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</si>
  <si>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</si>
  <si>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</si>
  <si>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</si>
  <si>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</si>
  <si>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</si>
  <si>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</si>
  <si>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</si>
  <si>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</si>
  <si>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</si>
  <si>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</si>
  <si>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</si>
  <si>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</si>
  <si>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</si>
  <si>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</si>
  <si>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</si>
  <si>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</si>
  <si>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</si>
  <si>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</si>
  <si>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</si>
  <si>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</si>
  <si>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</si>
  <si>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</si>
  <si>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</si>
  <si>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</si>
  <si>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</si>
  <si>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</si>
  <si>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</si>
  <si>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</si>
  <si>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</si>
  <si>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</si>
  <si>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</si>
  <si>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</si>
  <si>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</si>
  <si>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</si>
  <si>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</si>
  <si>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</si>
  <si>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</si>
  <si>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</si>
  <si>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</si>
  <si>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</si>
  <si>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</si>
  <si>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</si>
  <si>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</si>
  <si>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</si>
  <si>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</si>
  <si>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</si>
  <si>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</si>
  <si>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</si>
  <si>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</si>
  <si>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</si>
  <si>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</si>
  <si>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</si>
  <si>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</si>
  <si>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</si>
  <si>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</si>
  <si>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</si>
  <si>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</si>
  <si>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</si>
  <si>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</si>
  <si>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</si>
  <si>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</si>
  <si>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</si>
  <si>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</si>
  <si>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</si>
  <si>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</si>
  <si>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</si>
  <si>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</si>
  <si>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</si>
  <si>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</si>
  <si>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</si>
  <si>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</si>
  <si>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</si>
  <si>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</si>
  <si>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</si>
  <si>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</si>
  <si>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</si>
  <si>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</si>
  <si>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</si>
  <si>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</si>
  <si>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</si>
  <si>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</si>
  <si>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</si>
  <si>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</si>
  <si>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</si>
  <si>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</si>
  <si>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</si>
  <si>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</si>
  <si>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</si>
  <si>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</si>
  <si>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</si>
  <si>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</si>
  <si>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</si>
  <si>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</si>
  <si>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</si>
  <si>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</si>
  <si>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</si>
  <si>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</si>
  <si>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</si>
  <si>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</si>
  <si>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</si>
  <si>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</si>
  <si>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</si>
  <si>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</si>
  <si>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</si>
  <si>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</si>
  <si>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</si>
  <si>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</si>
  <si>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</si>
  <si>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</si>
  <si>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</si>
  <si>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</si>
  <si>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</si>
  <si>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</si>
  <si>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</si>
  <si>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</si>
  <si>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</si>
  <si>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</si>
  <si>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</si>
  <si>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</si>
  <si>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</si>
  <si>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</si>
  <si>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</si>
  <si>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</si>
  <si>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</si>
  <si>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</si>
  <si>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</si>
  <si>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</si>
  <si>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</si>
  <si>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</si>
  <si>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</si>
  <si>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</si>
  <si>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</si>
  <si>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</si>
  <si>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</si>
  <si>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</si>
  <si>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</si>
  <si>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</si>
  <si>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</si>
  <si>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</si>
  <si>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</si>
  <si>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</si>
  <si>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</si>
  <si>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</si>
  <si>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</si>
  <si>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</si>
  <si>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</si>
  <si>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</si>
  <si>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</si>
  <si>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</si>
  <si>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</si>
  <si>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</si>
  <si>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</si>
  <si>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</si>
  <si>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</si>
  <si>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</si>
  <si>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</si>
  <si>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</si>
  <si>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</si>
  <si>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</si>
  <si>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</si>
  <si>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</si>
  <si>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</si>
  <si>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</si>
  <si>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</si>
  <si>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</si>
  <si>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</si>
  <si>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</si>
  <si>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</si>
  <si>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</si>
  <si>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</si>
  <si>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</si>
  <si>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</si>
  <si>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</si>
  <si>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</si>
  <si>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</si>
  <si>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</si>
  <si>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</si>
  <si>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</si>
  <si>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</si>
  <si>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</si>
  <si>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</si>
  <si>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</si>
  <si>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</si>
  <si>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</si>
  <si>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</si>
  <si>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</si>
  <si>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</si>
  <si>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</si>
  <si>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</si>
  <si>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</si>
  <si>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</si>
  <si>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</si>
  <si>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</si>
  <si>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</si>
  <si>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</si>
  <si>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</si>
  <si>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</si>
  <si>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</si>
  <si>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</si>
  <si>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</si>
  <si>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</si>
  <si>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</si>
  <si>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</si>
  <si>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</si>
  <si>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</si>
  <si>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</si>
  <si>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</si>
  <si>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</si>
  <si>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</si>
  <si>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</si>
  <si>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</si>
  <si>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</si>
  <si>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</si>
  <si>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</si>
  <si>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</si>
  <si>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</si>
  <si>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</si>
  <si>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</si>
  <si>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</si>
  <si>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</si>
  <si>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</si>
  <si>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</si>
  <si>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</si>
  <si>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</si>
  <si>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</si>
  <si>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</si>
  <si>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</si>
  <si>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</si>
  <si>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</si>
  <si>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</si>
  <si>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</si>
  <si>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</si>
  <si>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</si>
  <si>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</si>
  <si>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</si>
  <si>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</si>
  <si>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</si>
  <si>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</si>
  <si>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</si>
  <si>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</si>
  <si>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</si>
  <si>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</si>
  <si>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</si>
  <si>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</si>
  <si>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</si>
  <si>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</si>
  <si>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</si>
  <si>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</si>
  <si>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</si>
  <si>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</si>
  <si>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</si>
  <si>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</si>
  <si>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</si>
  <si>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</si>
  <si>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</si>
  <si>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</si>
  <si>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</si>
  <si>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</si>
  <si>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</si>
  <si>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</si>
  <si>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</si>
  <si>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</si>
  <si>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</si>
  <si>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</si>
  <si>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</si>
  <si>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</si>
  <si>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</si>
  <si>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</si>
  <si>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</si>
  <si>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</si>
  <si>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</si>
  <si>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</si>
  <si>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</si>
  <si>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</si>
  <si>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</si>
  <si>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</si>
  <si>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</si>
  <si>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</si>
  <si>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</si>
  <si>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</si>
  <si>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</si>
  <si>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</si>
  <si>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</si>
  <si>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</si>
  <si>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</si>
  <si>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</si>
  <si>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</si>
  <si>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</si>
  <si>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</si>
  <si>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</si>
  <si>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</si>
  <si>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</si>
  <si>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</si>
  <si>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</si>
  <si>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</si>
  <si>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</si>
  <si>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</si>
  <si>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</si>
  <si>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</si>
  <si>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</si>
  <si>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</si>
  <si>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</si>
  <si>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</si>
  <si>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</si>
  <si>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</si>
  <si>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</si>
  <si>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</si>
  <si>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</si>
  <si>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</si>
  <si>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</si>
  <si>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</si>
  <si>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</si>
  <si>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</si>
  <si>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</si>
  <si>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</si>
  <si>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</si>
  <si>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</si>
  <si>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</si>
  <si>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</si>
  <si>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</si>
  <si>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</si>
  <si>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</si>
  <si>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</si>
  <si>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</si>
  <si>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</si>
  <si>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</si>
  <si>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</si>
  <si>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</si>
  <si>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</si>
  <si>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</si>
  <si>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</si>
  <si>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</si>
  <si>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</si>
  <si>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</si>
  <si>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</si>
  <si>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</si>
  <si>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</si>
  <si>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</si>
  <si>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</si>
  <si>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</si>
  <si>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</si>
  <si>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</si>
  <si>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</si>
  <si>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</si>
  <si>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</si>
  <si>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</si>
  <si>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</si>
  <si>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</si>
  <si>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</si>
  <si>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</si>
  <si>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</si>
  <si>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</si>
  <si>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</si>
  <si>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</si>
  <si>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</si>
  <si>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</si>
  <si>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</si>
  <si>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</si>
  <si>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</si>
  <si>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</si>
  <si>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</si>
  <si>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</si>
  <si>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</si>
  <si>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</si>
  <si>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</si>
  <si>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</si>
  <si>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</si>
  <si>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</si>
  <si>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</si>
  <si>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</si>
  <si>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</si>
  <si>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</si>
  <si>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</si>
  <si>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</si>
  <si>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</si>
  <si>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</si>
  <si>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</si>
  <si>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</si>
  <si>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</si>
  <si>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</si>
  <si>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</si>
  <si>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</si>
  <si>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</si>
  <si>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</si>
  <si>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</si>
  <si>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</si>
  <si>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</si>
  <si>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</si>
  <si>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</si>
  <si>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</si>
  <si>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</si>
  <si>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</si>
  <si>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</si>
  <si>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</si>
  <si>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</si>
  <si>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</si>
  <si>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</si>
  <si>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</si>
  <si>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</si>
  <si>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</si>
  <si>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</si>
  <si>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</si>
  <si>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</si>
  <si>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</si>
  <si>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</si>
  <si>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</si>
  <si>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</si>
  <si>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</si>
  <si>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</si>
  <si>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</si>
  <si>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</si>
  <si>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</si>
  <si>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</si>
  <si>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</si>
  <si>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</si>
  <si>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</si>
  <si>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</si>
  <si>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</si>
  <si>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</si>
  <si>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</si>
  <si>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</si>
  <si>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</si>
  <si>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</si>
  <si>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</si>
  <si>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</si>
  <si>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</si>
  <si>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</si>
  <si>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</si>
  <si>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</si>
  <si>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</si>
  <si>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</si>
  <si>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</si>
  <si>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</si>
  <si>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</si>
  <si>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</si>
  <si>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</si>
  <si>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</si>
  <si>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</si>
  <si>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</si>
  <si>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</si>
  <si>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</si>
  <si>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</si>
  <si>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</si>
  <si>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</si>
  <si>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</si>
  <si>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</si>
  <si>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</si>
  <si>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</si>
  <si>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</si>
  <si>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</si>
  <si>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</si>
  <si>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</si>
  <si>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</si>
  <si>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</si>
  <si>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</si>
  <si>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</si>
  <si>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</si>
  <si>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</si>
  <si>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</si>
  <si>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</si>
  <si>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</si>
  <si>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</si>
  <si>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</si>
  <si>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</si>
  <si>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</si>
  <si>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</si>
  <si>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</si>
  <si>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</si>
  <si>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</si>
  <si>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</si>
  <si>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</si>
  <si>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</si>
  <si>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</si>
  <si>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</si>
  <si>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</si>
  <si>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</si>
  <si>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</si>
  <si>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</si>
  <si>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</si>
  <si>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</si>
  <si>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</si>
  <si>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</si>
  <si>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</si>
  <si>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</si>
  <si>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</si>
  <si>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</si>
  <si>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</si>
  <si>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</si>
  <si>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</si>
  <si>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</si>
  <si>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</si>
  <si>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</si>
  <si>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</si>
  <si>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</si>
  <si>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</si>
  <si>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</si>
  <si>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</si>
  <si>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</si>
  <si>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</si>
  <si>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</si>
  <si>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</si>
  <si>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</si>
  <si>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</si>
  <si>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</si>
  <si>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</si>
  <si>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</si>
  <si>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</si>
  <si>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</si>
  <si>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</si>
  <si>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</si>
  <si>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</si>
  <si>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</si>
  <si>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</si>
  <si>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</si>
  <si>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</si>
  <si>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</si>
  <si>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</si>
  <si>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</si>
  <si>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</si>
  <si>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</si>
  <si>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</si>
  <si>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</si>
  <si>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</si>
  <si>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</si>
  <si>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</si>
  <si>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</si>
  <si>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</si>
  <si>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</si>
  <si>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</si>
  <si>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</si>
  <si>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</si>
  <si>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</si>
  <si>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</si>
  <si>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</si>
  <si>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</si>
  <si>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</si>
  <si>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</si>
  <si>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</si>
  <si>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</si>
  <si>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</si>
  <si>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</si>
  <si>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</si>
  <si>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</si>
  <si>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</si>
  <si>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</si>
  <si>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</si>
  <si>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</si>
  <si>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</si>
  <si>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</si>
  <si>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</si>
  <si>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</si>
  <si>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</si>
  <si>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</si>
  <si>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</si>
  <si>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</si>
  <si>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</si>
  <si>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</si>
  <si>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</si>
  <si>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</si>
  <si>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</si>
  <si>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</si>
  <si>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</si>
  <si>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</si>
  <si>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</si>
  <si>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</si>
  <si>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</si>
  <si>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</si>
  <si>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</si>
  <si>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</si>
  <si>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</si>
  <si>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</si>
  <si>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</si>
  <si>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</si>
  <si>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</si>
  <si>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</si>
  <si>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</si>
  <si>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</si>
  <si>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</si>
  <si>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</si>
  <si>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</si>
  <si>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</si>
  <si>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</si>
  <si>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</si>
  <si>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</si>
  <si>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</si>
  <si>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</si>
  <si>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</si>
  <si>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</si>
  <si>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</si>
  <si>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</si>
  <si>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</si>
  <si>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</si>
  <si>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</si>
  <si>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</si>
  <si>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</si>
  <si>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</si>
  <si>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</si>
  <si>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</si>
  <si>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</si>
  <si>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</si>
  <si>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</si>
  <si>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</si>
  <si>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</si>
  <si>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</si>
  <si>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</si>
  <si>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</si>
  <si>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</si>
  <si>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</si>
  <si>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</si>
  <si>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</si>
  <si>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</si>
  <si>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</si>
  <si>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</si>
  <si>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</si>
  <si>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</si>
  <si>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</si>
  <si>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</si>
  <si>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</si>
  <si>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</si>
  <si>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</si>
  <si>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</si>
  <si>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</si>
  <si>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</si>
  <si>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</si>
  <si>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</si>
  <si>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</si>
  <si>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</si>
  <si>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</si>
  <si>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</si>
  <si>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</si>
  <si>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</si>
  <si>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</si>
  <si>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</si>
  <si>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</si>
  <si>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</si>
  <si>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</si>
  <si>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</si>
  <si>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</si>
  <si>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</si>
  <si>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</si>
  <si>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</si>
  <si>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</si>
  <si>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</si>
  <si>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</si>
  <si>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</si>
  <si>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</si>
  <si>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</si>
  <si>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</si>
  <si>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</si>
  <si>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</si>
  <si>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</si>
  <si>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</si>
  <si>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</si>
  <si>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</si>
  <si>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</si>
  <si>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</si>
  <si>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</si>
  <si>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</si>
  <si>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</si>
  <si>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</si>
  <si>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</si>
  <si>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</si>
  <si>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</si>
  <si>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</si>
  <si>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</si>
  <si>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</si>
  <si>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</si>
  <si>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</si>
  <si>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</si>
  <si>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</si>
  <si>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</si>
  <si>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</si>
  <si>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</si>
  <si>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</si>
  <si>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</si>
  <si>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</si>
  <si>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</si>
  <si>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</si>
  <si>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</si>
  <si>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</si>
  <si>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</si>
  <si>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</si>
  <si>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</si>
  <si>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</si>
  <si>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</si>
  <si>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</si>
  <si>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</si>
  <si>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</si>
  <si>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</si>
  <si>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</si>
  <si>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</si>
  <si>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</si>
  <si>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</si>
  <si>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</si>
  <si>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</si>
  <si>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</si>
  <si>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</si>
  <si>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</si>
  <si>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</si>
  <si>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</si>
  <si>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</si>
  <si>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</si>
  <si>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</si>
  <si>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</si>
  <si>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</si>
  <si>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</si>
  <si>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</si>
  <si>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</si>
  <si>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</si>
  <si>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</si>
  <si>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</si>
  <si>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</si>
  <si>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</si>
  <si>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</si>
  <si>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</si>
  <si>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</si>
  <si>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</si>
  <si>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</si>
  <si>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</si>
  <si>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</si>
  <si>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</si>
  <si>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</si>
  <si>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</si>
  <si>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</si>
  <si>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</si>
  <si>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</si>
  <si>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</si>
  <si>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</si>
  <si>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</si>
  <si>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</si>
  <si>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</si>
  <si>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</si>
  <si>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</si>
  <si>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</si>
  <si>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</si>
  <si>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</si>
  <si>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</si>
  <si>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</si>
  <si>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</si>
  <si>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</si>
  <si>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</si>
  <si>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</si>
  <si>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</si>
  <si>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</si>
  <si>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</si>
  <si>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</si>
  <si>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</si>
  <si>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</si>
  <si>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</si>
  <si>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</si>
  <si>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</si>
  <si>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</si>
  <si>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</si>
  <si>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</si>
  <si>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</si>
  <si>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</si>
  <si>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</si>
  <si>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</si>
  <si>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</si>
  <si>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</si>
  <si>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</si>
  <si>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</si>
  <si>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</si>
  <si>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</si>
  <si>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</si>
  <si>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</si>
  <si>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</si>
  <si>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</si>
  <si>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</si>
  <si>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</si>
  <si>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</si>
  <si>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</si>
  <si>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</si>
  <si>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</si>
  <si>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</si>
  <si>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</si>
  <si>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</si>
  <si>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</si>
  <si>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</si>
  <si>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</si>
  <si>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</si>
  <si>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</si>
  <si>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</si>
  <si>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</si>
  <si>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</si>
  <si>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</si>
  <si>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</si>
  <si>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</si>
  <si>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</si>
  <si>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</si>
  <si>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</si>
  <si>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</si>
  <si>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</si>
  <si>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</si>
  <si>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</si>
  <si>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</si>
  <si>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</si>
  <si>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</si>
  <si>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</si>
  <si>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</si>
  <si>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</si>
  <si>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</si>
  <si>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</si>
  <si>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</si>
  <si>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</si>
  <si>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</si>
  <si>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</si>
  <si>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</si>
  <si>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</si>
  <si>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</si>
  <si>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</si>
  <si>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</si>
  <si>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</si>
  <si>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</si>
  <si>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</si>
  <si>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</si>
  <si>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</si>
  <si>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</si>
  <si>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</si>
  <si>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</si>
  <si>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</si>
  <si>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</si>
  <si>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</si>
  <si>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</si>
  <si>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</si>
  <si>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</si>
  <si>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</si>
  <si>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</si>
  <si>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</si>
  <si>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</si>
  <si>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</si>
  <si>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</si>
  <si>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</si>
  <si>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</si>
  <si>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</si>
  <si>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</si>
  <si>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</si>
  <si>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</si>
  <si>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</si>
  <si>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</si>
  <si>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</si>
  <si>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</si>
  <si>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</si>
  <si>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</si>
  <si>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</si>
  <si>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</si>
  <si>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</si>
  <si>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</si>
  <si>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</si>
  <si>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</si>
  <si>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</si>
  <si>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</si>
  <si>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</si>
  <si>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</si>
  <si>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</si>
  <si>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</si>
  <si>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</si>
  <si>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</si>
  <si>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</si>
  <si>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</si>
  <si>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</si>
  <si>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</si>
  <si>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</si>
  <si>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</si>
  <si>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</si>
  <si>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</si>
  <si>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</si>
  <si>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</si>
  <si>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</si>
  <si>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</si>
  <si>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</si>
  <si>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</si>
  <si>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</si>
  <si>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</si>
  <si>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</si>
  <si>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</si>
  <si>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</si>
  <si>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</si>
  <si>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</si>
  <si>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</si>
  <si>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</si>
  <si>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</si>
  <si>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</si>
  <si>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</si>
  <si>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</si>
  <si>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</si>
  <si>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</si>
  <si>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</si>
  <si>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</si>
  <si>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</si>
  <si>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</si>
  <si>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</si>
  <si>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</si>
  <si>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</si>
  <si>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</si>
  <si>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</si>
  <si>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</si>
  <si>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</si>
  <si>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</si>
  <si>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</si>
  <si>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</si>
  <si>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</si>
  <si>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</si>
  <si>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</si>
  <si>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</si>
  <si>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</si>
  <si>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</si>
  <si>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</si>
  <si>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</si>
  <si>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</si>
  <si>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</si>
  <si>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</si>
  <si>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</si>
  <si>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</si>
  <si>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</si>
  <si>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</si>
  <si>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</si>
  <si>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</si>
  <si>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</si>
  <si>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</si>
  <si>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</si>
  <si>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</si>
  <si>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</si>
  <si>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</si>
  <si>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</si>
  <si>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</si>
  <si>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</si>
  <si>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</si>
  <si>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</si>
  <si>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</si>
  <si>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</si>
  <si>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</si>
  <si>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</si>
  <si>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</si>
  <si>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</si>
  <si>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</si>
  <si>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</si>
  <si>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</si>
  <si>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</si>
  <si>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</si>
  <si>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</si>
  <si>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</si>
  <si>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</si>
  <si>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</si>
  <si>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</si>
  <si>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</si>
  <si>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</si>
  <si>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</si>
  <si>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</si>
  <si>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</si>
  <si>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</si>
  <si>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</si>
  <si>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</si>
  <si>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</si>
  <si>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</si>
  <si>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</si>
  <si>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</si>
  <si>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</si>
  <si>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</si>
  <si>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</si>
  <si>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</si>
  <si>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</si>
  <si>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</si>
  <si>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</si>
  <si>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</si>
  <si>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</si>
  <si>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</si>
  <si>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</si>
  <si>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</si>
  <si>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</si>
  <si>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</si>
  <si>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</si>
  <si>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</si>
  <si>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</si>
  <si>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</si>
  <si>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</si>
  <si>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</si>
  <si>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</si>
  <si>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</si>
  <si>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</si>
  <si>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</si>
  <si>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</si>
  <si>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</si>
  <si>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</si>
  <si>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</si>
  <si>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</si>
  <si>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</si>
  <si>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</si>
  <si>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</si>
  <si>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</si>
  <si>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</si>
  <si>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</si>
  <si>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</si>
  <si>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</si>
  <si>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</si>
  <si>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</si>
  <si>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</si>
  <si>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</si>
  <si>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</si>
  <si>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</si>
  <si>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</si>
  <si>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</si>
  <si>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</si>
  <si>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</si>
  <si>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</si>
  <si>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</si>
  <si>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</si>
  <si>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</si>
  <si>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</si>
  <si>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</si>
  <si>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</si>
  <si>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</si>
  <si>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</si>
  <si>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</si>
  <si>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</si>
  <si>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</si>
  <si>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</si>
  <si>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</si>
  <si>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</si>
  <si>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</si>
  <si>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</si>
  <si>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</si>
  <si>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</si>
  <si>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</si>
  <si>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</si>
  <si>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</si>
  <si>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</si>
  <si>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</si>
  <si>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</si>
  <si>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</si>
  <si>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</si>
  <si>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</si>
  <si>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</si>
  <si>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</si>
  <si>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</si>
  <si>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</si>
  <si>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</si>
  <si>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</si>
  <si>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</si>
  <si>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</si>
  <si>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</si>
  <si>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</si>
  <si>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</si>
  <si>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</si>
  <si>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</si>
  <si>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</si>
  <si>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</si>
  <si>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</si>
  <si>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</si>
  <si>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</si>
  <si>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</si>
  <si>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</si>
  <si>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</si>
  <si>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</si>
  <si>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</si>
  <si>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</si>
  <si>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</si>
  <si>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</si>
  <si>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</si>
  <si>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</si>
  <si>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</si>
  <si>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</si>
  <si>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</si>
  <si>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</si>
  <si>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</si>
  <si>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</si>
  <si>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</si>
  <si>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</si>
  <si>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</si>
  <si>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</si>
  <si>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</si>
  <si>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</si>
  <si>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</si>
  <si>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</si>
  <si>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</si>
  <si>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</si>
  <si>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</si>
  <si>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</si>
  <si>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</si>
  <si>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</si>
  <si>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</si>
  <si>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</si>
  <si>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</si>
  <si>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</si>
  <si>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</si>
  <si>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</si>
  <si>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</si>
  <si>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</si>
  <si>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</si>
  <si>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</si>
  <si>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</si>
  <si>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</si>
  <si>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</si>
  <si>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</si>
  <si>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</si>
  <si>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</si>
  <si>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</si>
  <si>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</si>
  <si>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</si>
  <si>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</si>
  <si>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</si>
  <si>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</si>
  <si>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</si>
  <si>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</si>
  <si>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</si>
  <si>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</si>
  <si>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</si>
  <si>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</si>
  <si>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</si>
  <si>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</si>
  <si>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</si>
  <si>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</si>
  <si>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</si>
  <si>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</si>
  <si>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</si>
  <si>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</si>
  <si>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</si>
  <si>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</si>
  <si>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</si>
  <si>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</si>
  <si>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</si>
  <si>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</si>
  <si>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</si>
  <si>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</si>
  <si>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</si>
  <si>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</si>
  <si>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</si>
  <si>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</si>
  <si>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</si>
  <si>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</si>
  <si>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</si>
  <si>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</si>
  <si>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</si>
  <si>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</si>
  <si>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</si>
  <si>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</si>
  <si>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</si>
  <si>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</si>
  <si>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</si>
  <si>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</si>
  <si>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</si>
  <si>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</si>
  <si>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</si>
  <si>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</si>
  <si>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</si>
  <si>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</si>
  <si>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</si>
  <si>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</si>
  <si>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</si>
  <si>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</si>
  <si>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</si>
  <si>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</si>
  <si>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</si>
  <si>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</si>
  <si>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</si>
  <si>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</si>
  <si>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</si>
  <si>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</si>
  <si>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</si>
  <si>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</si>
  <si>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</si>
  <si>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</si>
  <si>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</si>
  <si>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</si>
  <si>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</si>
  <si>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</si>
  <si>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</si>
  <si>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</si>
  <si>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</si>
  <si>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</si>
  <si>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</si>
  <si>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</si>
  <si>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</si>
  <si>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</si>
  <si>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</si>
  <si>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</si>
  <si>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</si>
  <si>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</si>
  <si>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</si>
  <si>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</si>
  <si>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</si>
  <si>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</si>
  <si>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</si>
  <si>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</si>
  <si>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</si>
  <si>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</si>
  <si>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</si>
  <si>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</si>
  <si>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</si>
  <si>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</si>
  <si>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</si>
  <si>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</si>
  <si>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</si>
  <si>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</si>
  <si>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</si>
  <si>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</si>
  <si>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</si>
  <si>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</si>
  <si>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</si>
  <si>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</si>
  <si>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</si>
  <si>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</si>
  <si>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</si>
  <si>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</si>
  <si>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</si>
  <si>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</si>
  <si>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</si>
  <si>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</si>
  <si>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</si>
  <si>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</si>
  <si>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</si>
  <si>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</si>
  <si>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</si>
  <si>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</si>
  <si>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</si>
  <si>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</si>
  <si>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</si>
  <si>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</si>
  <si>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</si>
  <si>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</si>
  <si>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</si>
  <si>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</si>
  <si>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</si>
  <si>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</si>
  <si>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</si>
  <si>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</si>
  <si>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</si>
  <si>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</si>
  <si>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</si>
  <si>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</si>
  <si>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</si>
  <si>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</si>
  <si>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</si>
  <si>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</si>
  <si>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</si>
  <si>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</si>
  <si>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</si>
  <si>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</si>
  <si>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</si>
  <si>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</si>
  <si>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</si>
  <si>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</si>
  <si>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</si>
  <si>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</si>
  <si>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</si>
  <si>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</si>
  <si>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</si>
  <si>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</si>
  <si>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</si>
  <si>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</si>
  <si>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</si>
  <si>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</si>
  <si>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</si>
  <si>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</si>
  <si>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</si>
  <si>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</si>
  <si>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</si>
  <si>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</si>
  <si>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</si>
  <si>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</si>
  <si>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</si>
  <si>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</si>
  <si>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</si>
  <si>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</si>
  <si>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</si>
  <si>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</si>
  <si>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</si>
  <si>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</si>
  <si>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</si>
  <si>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</si>
  <si>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</si>
  <si>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</si>
  <si>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</si>
  <si>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</si>
  <si>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</si>
  <si>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</si>
  <si>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</si>
  <si>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</si>
  <si>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</si>
  <si>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</si>
  <si>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</si>
  <si>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</si>
  <si>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</si>
  <si>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</si>
  <si>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</si>
  <si>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</si>
  <si>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</si>
  <si>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</si>
  <si>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</si>
  <si>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</si>
  <si>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</si>
  <si>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</si>
  <si>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</si>
  <si>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</si>
  <si>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</si>
  <si>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</si>
  <si>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</si>
  <si>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</si>
  <si>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</si>
  <si>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</si>
  <si>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</si>
  <si>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</si>
  <si>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</si>
  <si>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</si>
  <si>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</si>
  <si>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</si>
  <si>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</si>
  <si>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</si>
  <si>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</si>
  <si>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</si>
  <si>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</si>
  <si>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</si>
  <si>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</si>
  <si>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</si>
  <si>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</si>
  <si>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</si>
  <si>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</si>
  <si>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</si>
  <si>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</si>
  <si>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</si>
  <si>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</si>
  <si>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</si>
  <si>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</si>
  <si>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</si>
  <si>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</si>
  <si>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</si>
  <si>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</si>
  <si>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</si>
  <si>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</si>
  <si>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</si>
  <si>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</si>
  <si>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</si>
  <si>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</si>
  <si>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</si>
  <si>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</si>
  <si>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</si>
  <si>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</si>
  <si>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</si>
  <si>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</si>
  <si>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</si>
  <si>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</si>
  <si>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</si>
  <si>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</si>
  <si>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</si>
  <si>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</si>
  <si>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</si>
  <si>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</si>
  <si>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</si>
  <si>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</si>
  <si>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</si>
  <si>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</si>
  <si>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</si>
  <si>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</si>
  <si>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</si>
  <si>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</si>
  <si>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</si>
  <si>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</si>
  <si>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</si>
  <si>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</si>
  <si>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</si>
  <si>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</si>
  <si>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</si>
  <si>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</si>
  <si>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</si>
  <si>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</si>
  <si>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</si>
  <si>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</si>
  <si>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</si>
  <si>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</si>
  <si>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</si>
  <si>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</si>
  <si>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</si>
  <si>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</si>
  <si>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</si>
  <si>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</si>
  <si>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</si>
  <si>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</si>
  <si>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</si>
  <si>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</si>
  <si>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</si>
  <si>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</si>
  <si>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</si>
  <si>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</si>
  <si>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</si>
  <si>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</si>
  <si>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</si>
  <si>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</si>
  <si>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</si>
  <si>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</si>
  <si>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</si>
  <si>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</si>
  <si>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</si>
  <si>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</si>
  <si>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</si>
  <si>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</si>
  <si>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</si>
  <si>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</si>
  <si>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</si>
  <si>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</si>
  <si>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</si>
  <si>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</si>
  <si>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</si>
  <si>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</si>
  <si>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</si>
  <si>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</si>
  <si>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</si>
  <si>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</si>
  <si>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</si>
  <si>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</si>
  <si>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</si>
  <si>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</si>
  <si>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</si>
  <si>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</si>
  <si>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</si>
  <si>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</si>
  <si>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</si>
  <si>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</si>
  <si>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</si>
  <si>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</si>
  <si>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</si>
  <si>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</si>
  <si>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</si>
  <si>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</si>
  <si>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</si>
  <si>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</si>
  <si>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</si>
  <si>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</si>
  <si>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</si>
  <si>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</si>
  <si>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</si>
  <si>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</si>
  <si>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</si>
  <si>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</si>
  <si>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</si>
  <si>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</si>
  <si>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</si>
  <si>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</si>
  <si>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</si>
  <si>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</si>
  <si>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</si>
  <si>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</si>
  <si>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</si>
  <si>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</si>
  <si>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</si>
  <si>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</si>
  <si>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</si>
  <si>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</si>
  <si>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</si>
  <si>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</si>
  <si>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</si>
  <si>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</si>
  <si>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</si>
  <si>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</si>
  <si>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</si>
  <si>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</si>
  <si>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</si>
  <si>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</si>
  <si>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</si>
  <si>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</si>
  <si>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</si>
  <si>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</si>
  <si>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</si>
  <si>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</si>
  <si>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</si>
  <si>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</si>
  <si>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</si>
  <si>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</si>
  <si>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</si>
  <si>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</si>
  <si>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</si>
  <si>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</si>
  <si>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</si>
  <si>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</si>
  <si>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</si>
  <si>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</si>
  <si>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</si>
  <si>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</si>
  <si>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</si>
  <si>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</si>
  <si>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</si>
  <si>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</si>
  <si>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</si>
  <si>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</si>
  <si>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</si>
  <si>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</si>
  <si>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</si>
  <si>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</si>
  <si>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</si>
  <si>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</si>
  <si>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</si>
  <si>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</si>
  <si>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</si>
  <si>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</si>
  <si>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</si>
  <si>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</si>
  <si>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</si>
  <si>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</si>
  <si>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</si>
  <si>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</si>
  <si>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</si>
  <si>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</si>
  <si>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</si>
  <si>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</si>
  <si>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</si>
  <si>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</si>
  <si>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</si>
  <si>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</si>
  <si>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</si>
  <si>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</si>
  <si>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</si>
  <si>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</si>
  <si>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</si>
  <si>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</si>
  <si>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</si>
  <si>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</si>
  <si>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</si>
  <si>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</si>
  <si>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</si>
  <si>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</si>
  <si>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</si>
  <si>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</si>
  <si>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</si>
  <si>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</si>
  <si>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</si>
  <si>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</si>
  <si>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</si>
  <si>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</si>
  <si>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</si>
  <si>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</si>
  <si>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</si>
  <si>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</si>
  <si>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</si>
  <si>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</si>
  <si>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</si>
  <si>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</si>
  <si>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</si>
  <si>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</si>
  <si>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</si>
  <si>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</si>
  <si>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</si>
  <si>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</si>
  <si>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</si>
  <si>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</si>
  <si>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</si>
  <si>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</si>
  <si>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</si>
  <si>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</si>
  <si>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</si>
  <si>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</si>
  <si>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</si>
  <si>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</si>
  <si>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</si>
  <si>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</si>
  <si>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</si>
  <si>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</si>
  <si>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</si>
  <si>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</si>
  <si>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</si>
  <si>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</si>
  <si>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</si>
  <si>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</si>
  <si>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</si>
  <si>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</si>
  <si>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</si>
  <si>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</si>
  <si>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</si>
  <si>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</si>
  <si>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</si>
  <si>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</si>
  <si>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</si>
  <si>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</si>
  <si>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</si>
  <si>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</si>
  <si>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</si>
  <si>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</si>
  <si>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</si>
  <si>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</si>
  <si>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</si>
  <si>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</si>
  <si>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</si>
  <si>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</si>
  <si>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</si>
  <si>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</si>
  <si>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</si>
  <si>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</si>
  <si>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</si>
  <si>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</si>
  <si>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</si>
  <si>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</si>
  <si>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</si>
  <si>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</si>
  <si>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</si>
  <si>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</si>
  <si>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</si>
  <si>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</si>
  <si>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</si>
  <si>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</si>
  <si>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</si>
  <si>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</si>
  <si>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</si>
  <si>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</si>
  <si>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</si>
  <si>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</si>
  <si>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</si>
  <si>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</si>
  <si>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</si>
  <si>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</si>
  <si>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</si>
  <si>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</si>
  <si>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</si>
  <si>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</si>
  <si>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</si>
  <si>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</si>
  <si>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</si>
  <si>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</si>
  <si>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</si>
  <si>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</si>
  <si>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</si>
  <si>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</si>
  <si>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</si>
  <si>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</si>
  <si>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</si>
  <si>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</si>
  <si>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</si>
  <si>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</si>
  <si>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</si>
  <si>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</si>
  <si>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</si>
  <si>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</si>
  <si>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</si>
  <si>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</si>
  <si>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</si>
  <si>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</si>
  <si>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</si>
  <si>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</si>
  <si>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</si>
  <si>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</si>
  <si>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</si>
  <si>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</si>
  <si>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</si>
  <si>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</si>
  <si>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</si>
  <si>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</si>
  <si>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</si>
  <si>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</si>
  <si>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</si>
  <si>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</si>
  <si>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</si>
  <si>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</si>
  <si>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</si>
  <si>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</si>
  <si>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</si>
  <si>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</si>
  <si>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</si>
  <si>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</si>
  <si>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</si>
  <si>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</si>
  <si>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</si>
  <si>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</si>
  <si>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</si>
  <si>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</si>
  <si>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</si>
  <si>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</si>
  <si>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</si>
  <si>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</si>
  <si>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</si>
  <si>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</si>
  <si>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</si>
  <si>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</si>
  <si>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</si>
  <si>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</si>
  <si>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</si>
  <si>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</si>
  <si>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</si>
  <si>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</si>
  <si>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</si>
  <si>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</si>
  <si>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</si>
  <si>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</si>
  <si>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</si>
  <si>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</si>
  <si>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</si>
  <si>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</si>
  <si>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</si>
  <si>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</si>
  <si>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</si>
  <si>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</si>
  <si>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</si>
  <si>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</si>
  <si>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</si>
  <si>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</si>
  <si>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</si>
  <si>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</si>
  <si>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</si>
  <si>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</si>
  <si>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</si>
  <si>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</si>
  <si>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</si>
  <si>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</si>
  <si>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</si>
  <si>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</si>
  <si>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</si>
  <si>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</si>
  <si>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</si>
  <si>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</si>
  <si>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</si>
  <si>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</si>
  <si>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</si>
  <si>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</si>
  <si>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</si>
  <si>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</si>
  <si>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</si>
  <si>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</si>
  <si>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</si>
  <si>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</si>
  <si>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</si>
  <si>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</si>
  <si>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</si>
  <si>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</si>
  <si>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</si>
  <si>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</si>
  <si>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</si>
  <si>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</si>
  <si>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</si>
  <si>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</si>
  <si>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</si>
  <si>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</si>
  <si>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</si>
  <si>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</si>
  <si>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</si>
  <si>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</si>
  <si>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</si>
  <si>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</si>
  <si>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</si>
  <si>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</si>
  <si>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</si>
  <si>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</si>
  <si>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</si>
  <si>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</si>
  <si>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</si>
  <si>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</si>
  <si>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</si>
  <si>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</si>
  <si>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</si>
  <si>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</si>
  <si>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</si>
  <si>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</si>
  <si>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</si>
  <si>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</si>
  <si>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</si>
  <si>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</si>
  <si>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</si>
  <si>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</si>
  <si>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</si>
  <si>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</si>
  <si>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</si>
  <si>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</si>
  <si>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</si>
  <si>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</si>
  <si>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</si>
  <si>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</si>
  <si>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</si>
  <si>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</si>
  <si>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</si>
  <si>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</si>
  <si>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</si>
  <si>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</si>
  <si>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</si>
  <si>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</si>
  <si>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</si>
  <si>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</si>
  <si>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</si>
  <si>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</si>
  <si>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</si>
  <si>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</si>
  <si>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</si>
  <si>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</si>
  <si>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</si>
  <si>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</si>
  <si>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</si>
  <si>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</si>
  <si>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</si>
  <si>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</si>
  <si>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</si>
  <si>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</si>
  <si>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</si>
  <si>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</si>
  <si>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</si>
  <si>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</si>
  <si>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</si>
  <si>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</si>
  <si>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</si>
  <si>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</si>
  <si>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</si>
  <si>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</si>
  <si>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</si>
  <si>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</si>
  <si>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</si>
  <si>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</si>
  <si>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</si>
  <si>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</si>
  <si>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</si>
  <si>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</si>
  <si>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</si>
  <si>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</si>
  <si>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</si>
  <si>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</si>
  <si>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</si>
  <si>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</si>
  <si>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</si>
  <si>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</si>
  <si>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</si>
  <si>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</si>
  <si>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</si>
  <si>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</si>
  <si>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</si>
  <si>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</si>
  <si>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</si>
  <si>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</si>
  <si>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</si>
  <si>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</si>
  <si>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</si>
  <si>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</si>
  <si>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</si>
  <si>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</si>
  <si>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</si>
  <si>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</si>
  <si>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</si>
  <si>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</si>
  <si>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</si>
  <si>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</si>
  <si>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</si>
  <si>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</si>
  <si>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</si>
  <si>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</si>
  <si>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</si>
  <si>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</si>
  <si>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</si>
  <si>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</si>
  <si>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</si>
  <si>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</si>
  <si>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</si>
  <si>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</si>
  <si>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</si>
  <si>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</si>
  <si>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</si>
  <si>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</si>
  <si>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</si>
  <si>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</si>
  <si>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</si>
  <si>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</si>
  <si>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</si>
  <si>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</si>
  <si>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</si>
  <si>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</si>
  <si>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</si>
  <si>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</si>
  <si>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</si>
  <si>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</si>
  <si>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</si>
  <si>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</si>
  <si>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</si>
  <si>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</si>
  <si>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</si>
  <si>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</si>
  <si>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</si>
  <si>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</si>
  <si>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</si>
  <si>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</si>
  <si>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</si>
  <si>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</si>
  <si>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</si>
  <si>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</si>
  <si>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</si>
  <si>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</si>
  <si>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</si>
  <si>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</si>
  <si>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</si>
  <si>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</si>
  <si>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</si>
  <si>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</si>
  <si>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</si>
  <si>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</si>
  <si>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</si>
  <si>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</si>
  <si>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</si>
  <si>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</si>
  <si>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</si>
  <si>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</si>
  <si>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</si>
  <si>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</si>
  <si>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</si>
  <si>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</si>
  <si>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</si>
  <si>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</si>
  <si>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</si>
  <si>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</si>
  <si>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</si>
  <si>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</si>
  <si>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</si>
  <si>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</si>
  <si>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</si>
  <si>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</si>
  <si>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</si>
  <si>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</si>
  <si>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</si>
  <si>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</si>
  <si>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</si>
  <si>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</si>
  <si>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</si>
  <si>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</si>
  <si>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</si>
  <si>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</si>
  <si>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</si>
  <si>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</si>
  <si>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</si>
  <si>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</si>
  <si>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</si>
  <si>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</si>
  <si>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</si>
  <si>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</si>
  <si>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</si>
  <si>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</si>
  <si>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</si>
  <si>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</si>
  <si>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</si>
  <si>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</si>
  <si>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</si>
  <si>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</si>
  <si>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</si>
  <si>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</si>
  <si>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</si>
  <si>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</si>
  <si>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</si>
  <si>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</si>
  <si>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</si>
  <si>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</si>
  <si>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</si>
  <si>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</si>
  <si>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</si>
  <si>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</si>
  <si>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</si>
  <si>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</si>
  <si>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</si>
  <si>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</si>
  <si>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</si>
  <si>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</si>
  <si>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</si>
  <si>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</si>
  <si>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</si>
  <si>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</si>
  <si>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</si>
  <si>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</si>
  <si>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</si>
  <si>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</si>
  <si>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</si>
  <si>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</si>
  <si>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</si>
  <si>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</si>
  <si>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</si>
  <si>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</si>
  <si>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</si>
  <si>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</si>
  <si>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</si>
  <si>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</si>
  <si>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</si>
  <si>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</si>
  <si>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</si>
  <si>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</si>
  <si>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</si>
  <si>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</si>
  <si>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</si>
  <si>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</si>
  <si>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</si>
  <si>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</si>
  <si>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</si>
  <si>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</si>
  <si>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</si>
  <si>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</si>
  <si>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</si>
  <si>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</si>
  <si>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</si>
  <si>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</si>
  <si>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</si>
  <si>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</si>
  <si>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</si>
  <si>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</si>
  <si>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</si>
  <si>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</si>
  <si>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</si>
  <si>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</si>
  <si>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</si>
  <si>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</si>
  <si>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</si>
  <si>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</si>
  <si>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</si>
  <si>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</si>
  <si>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</si>
  <si>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</si>
  <si>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</si>
  <si>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</si>
  <si>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</si>
  <si>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</si>
  <si>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</si>
  <si>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</si>
  <si>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</si>
  <si>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</si>
  <si>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</si>
  <si>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</si>
  <si>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</si>
  <si>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</si>
  <si>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</si>
  <si>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</si>
  <si>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</si>
  <si>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</si>
  <si>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</si>
  <si>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</si>
  <si>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</si>
  <si>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</si>
  <si>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</si>
  <si>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</si>
  <si>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</si>
  <si>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</si>
  <si>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</si>
  <si>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</si>
  <si>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</si>
  <si>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</si>
  <si>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</si>
  <si>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</si>
  <si>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</si>
  <si>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</si>
  <si>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</si>
  <si>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</si>
  <si>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</si>
  <si>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</si>
  <si>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</si>
  <si>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</si>
  <si>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</si>
  <si>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</si>
  <si>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</si>
  <si>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</si>
  <si>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</si>
  <si>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</si>
  <si>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</si>
  <si>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</si>
  <si>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</si>
  <si>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</si>
  <si>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</si>
  <si>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</si>
  <si>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</si>
  <si>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</si>
  <si>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</si>
  <si>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</si>
  <si>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</si>
  <si>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</si>
  <si>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</si>
  <si>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</si>
  <si>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</si>
  <si>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</si>
  <si>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</si>
  <si>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</si>
  <si>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</si>
  <si>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</si>
  <si>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</si>
  <si>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</si>
  <si>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</si>
  <si>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</si>
  <si>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</si>
  <si>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</si>
  <si>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</si>
  <si>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</si>
  <si>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</si>
  <si>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</si>
  <si>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</si>
  <si>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</si>
  <si>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</si>
  <si>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</si>
  <si>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</si>
  <si>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</si>
  <si>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</si>
  <si>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</si>
  <si>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</si>
  <si>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</si>
  <si>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</si>
  <si>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</si>
  <si>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</si>
  <si>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</si>
  <si>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</si>
  <si>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</si>
  <si>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</si>
  <si>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</si>
  <si>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</si>
  <si>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</si>
  <si>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</si>
  <si>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</si>
  <si>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</si>
  <si>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</si>
  <si>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</si>
  <si>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</si>
  <si>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</si>
  <si>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</si>
  <si>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</si>
  <si>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</si>
  <si>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</si>
  <si>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</si>
  <si>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</si>
  <si>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</si>
  <si>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</si>
  <si>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</si>
  <si>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</si>
  <si>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</si>
  <si>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</si>
  <si>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</si>
  <si>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</si>
  <si>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</si>
  <si>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</si>
  <si>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</si>
  <si>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</si>
  <si>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</si>
  <si>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</si>
  <si>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</si>
  <si>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</si>
  <si>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</si>
  <si>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</si>
  <si>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</si>
  <si>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</si>
  <si>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</si>
  <si>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</si>
  <si>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</si>
  <si>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</si>
  <si>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</si>
  <si>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</si>
  <si>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</si>
  <si>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</si>
  <si>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</si>
  <si>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</si>
  <si>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</si>
  <si>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</si>
  <si>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</si>
  <si>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</si>
  <si>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</si>
  <si>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</si>
  <si>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</si>
  <si>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</si>
  <si>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</si>
  <si>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</si>
  <si>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</si>
  <si>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</si>
  <si>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</si>
  <si>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</si>
  <si>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</si>
  <si>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</si>
  <si>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</si>
  <si>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</si>
  <si>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</si>
  <si>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</si>
  <si>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</si>
  <si>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</si>
  <si>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</si>
  <si>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</si>
  <si>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</si>
  <si>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</si>
  <si>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</si>
  <si>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</si>
  <si>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</si>
  <si>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</si>
  <si>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</si>
  <si>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</si>
  <si>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</si>
  <si>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</si>
  <si>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</si>
  <si>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</si>
  <si>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</si>
  <si>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</si>
  <si>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</si>
  <si>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</si>
  <si>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</si>
  <si>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</si>
  <si>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</si>
  <si>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</si>
  <si>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</si>
  <si>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</si>
  <si>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</si>
  <si>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</si>
  <si>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</si>
  <si>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</si>
  <si>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</si>
  <si>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</si>
  <si>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</si>
  <si>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</si>
  <si>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</si>
  <si>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</si>
  <si>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</si>
  <si>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</si>
  <si>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</si>
  <si>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</si>
  <si>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</si>
  <si>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</si>
  <si>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</si>
  <si>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</si>
  <si>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</si>
  <si>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</si>
  <si>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</si>
  <si>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</si>
  <si>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</si>
  <si>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</si>
  <si>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</si>
  <si>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</si>
  <si>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</si>
  <si>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</si>
  <si>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</si>
  <si>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</si>
  <si>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</si>
  <si>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</si>
  <si>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</si>
  <si>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</si>
  <si>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</si>
  <si>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</si>
  <si>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</si>
  <si>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</si>
  <si>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</si>
  <si>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</si>
  <si>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</si>
  <si>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</si>
  <si>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</si>
  <si>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</si>
  <si>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</si>
  <si>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</si>
  <si>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</si>
  <si>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</si>
  <si>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</si>
  <si>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</si>
  <si>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</si>
  <si>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</si>
  <si>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</si>
  <si>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</si>
  <si>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</si>
  <si>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</si>
  <si>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</si>
  <si>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</si>
  <si>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</si>
  <si>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</si>
  <si>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</si>
  <si>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</si>
  <si>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</si>
  <si>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</si>
  <si>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</si>
  <si>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</si>
  <si>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</si>
  <si>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</si>
  <si>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</si>
  <si>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</si>
  <si>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</si>
  <si>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</si>
  <si>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</si>
  <si>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</si>
  <si>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</si>
  <si>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</si>
  <si>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</si>
  <si>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</si>
  <si>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</si>
  <si>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</si>
  <si>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</si>
  <si>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</si>
  <si>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</si>
  <si>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</si>
  <si>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</si>
  <si>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</si>
  <si>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</si>
  <si>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</si>
  <si>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</si>
  <si>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</si>
  <si>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</si>
  <si>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</si>
  <si>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</si>
  <si>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</si>
  <si>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</si>
  <si>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</si>
  <si>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</si>
  <si>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</si>
  <si>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</si>
  <si>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</si>
  <si>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</si>
  <si>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</si>
  <si>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</si>
  <si>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</si>
  <si>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</si>
  <si>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</si>
  <si>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</si>
  <si>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</si>
  <si>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</si>
  <si>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</si>
  <si>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</si>
  <si>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</si>
  <si>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</si>
  <si>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</si>
  <si>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</si>
  <si>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</si>
  <si>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</si>
  <si>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</si>
  <si>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</si>
  <si>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</si>
  <si>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</si>
  <si>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</si>
  <si>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</si>
  <si>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</si>
  <si>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</si>
  <si>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</si>
  <si>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</si>
  <si>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</si>
  <si>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</si>
  <si>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</si>
  <si>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</si>
  <si>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</si>
  <si>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</si>
  <si>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</si>
  <si>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</si>
  <si>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</si>
  <si>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</si>
  <si>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</si>
  <si>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</si>
  <si>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</si>
  <si>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</si>
  <si>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</si>
  <si>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</si>
  <si>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</si>
  <si>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</si>
  <si>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</si>
  <si>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</si>
  <si>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</si>
  <si>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</si>
  <si>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</si>
  <si>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</si>
  <si>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</si>
  <si>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</si>
  <si>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</si>
  <si>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</si>
  <si>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</si>
  <si>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</si>
  <si>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</si>
  <si>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</si>
  <si>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</si>
  <si>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</si>
  <si>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</si>
  <si>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</si>
  <si>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</si>
  <si>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</si>
  <si>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</si>
  <si>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</si>
  <si>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</si>
  <si>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</si>
  <si>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</si>
  <si>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</si>
  <si>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</si>
  <si>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</si>
  <si>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</si>
  <si>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</si>
  <si>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</si>
  <si>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</si>
  <si>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</si>
  <si>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</si>
  <si>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</si>
  <si>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</si>
  <si>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</si>
  <si>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</si>
  <si>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</si>
  <si>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</si>
  <si>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</si>
  <si>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</si>
  <si>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</si>
  <si>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</si>
  <si>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</si>
  <si>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</si>
  <si>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</si>
  <si>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</si>
  <si>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</si>
  <si>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</si>
  <si>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</si>
  <si>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</si>
  <si>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</si>
  <si>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</si>
  <si>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</si>
  <si>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</si>
  <si>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</si>
  <si>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</si>
  <si>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</si>
  <si>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</si>
  <si>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</si>
  <si>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</si>
  <si>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</si>
  <si>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</si>
  <si>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</si>
  <si>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</si>
  <si>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</si>
  <si>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</si>
  <si>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</si>
  <si>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</si>
  <si>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</si>
  <si>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</si>
  <si>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</si>
  <si>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</si>
  <si>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</si>
  <si>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</si>
  <si>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</si>
  <si>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</si>
  <si>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</si>
  <si>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</si>
  <si>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</si>
  <si>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</si>
  <si>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</si>
  <si>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</si>
  <si>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</si>
  <si>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</si>
  <si>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</si>
  <si>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</si>
  <si>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</si>
  <si>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</si>
  <si>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</si>
  <si>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</si>
  <si>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</si>
  <si>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</si>
  <si>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</si>
  <si>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</si>
  <si>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</si>
  <si>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</si>
  <si>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</si>
  <si>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</si>
  <si>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</si>
  <si>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</si>
  <si>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</si>
  <si>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</si>
  <si>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</si>
  <si>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</si>
  <si>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</si>
  <si>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</si>
  <si>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</si>
  <si>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</si>
  <si>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</si>
  <si>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</si>
  <si>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</si>
  <si>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</si>
  <si>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</si>
  <si>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</si>
  <si>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</si>
  <si>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</si>
  <si>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</si>
  <si>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</si>
  <si>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</si>
  <si>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</si>
  <si>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</si>
  <si>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</si>
  <si>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</si>
  <si>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</si>
  <si>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</si>
  <si>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</si>
  <si>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</si>
  <si>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</si>
  <si>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</si>
  <si>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</si>
  <si>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</si>
  <si>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</si>
  <si>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</si>
  <si>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</si>
  <si>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</si>
  <si>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</si>
  <si>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</si>
  <si>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</si>
  <si>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</si>
  <si>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</si>
  <si>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</si>
  <si>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</si>
  <si>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</si>
  <si>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</si>
  <si>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</si>
  <si>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</si>
  <si>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</si>
  <si>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</si>
  <si>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</si>
  <si>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</si>
  <si>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</si>
  <si>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</si>
  <si>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</si>
  <si>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</si>
  <si>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</si>
  <si>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</si>
  <si>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</si>
  <si>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</si>
  <si>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</si>
  <si>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</si>
  <si>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</si>
  <si>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</si>
  <si>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</si>
  <si>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</si>
  <si>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</si>
  <si>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</si>
  <si>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</si>
  <si>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</si>
  <si>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</si>
  <si>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</si>
  <si>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</si>
  <si>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</si>
  <si>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</si>
  <si>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</si>
  <si>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</si>
  <si>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</si>
  <si>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</si>
  <si>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</si>
  <si>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</si>
  <si>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</si>
  <si>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</si>
  <si>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</si>
  <si>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</si>
  <si>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</si>
  <si>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</si>
  <si>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</si>
  <si>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</si>
  <si>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</si>
  <si>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</si>
  <si>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</si>
  <si>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</si>
  <si>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</si>
  <si>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</si>
  <si>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</si>
  <si>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</si>
  <si>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</si>
  <si>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</si>
  <si>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</si>
  <si>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</si>
  <si>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</si>
  <si>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</si>
  <si>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</si>
  <si>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</si>
  <si>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</si>
  <si>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</si>
  <si>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</si>
  <si>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</si>
  <si>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</si>
  <si>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</si>
  <si>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</si>
  <si>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</si>
  <si>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</si>
  <si>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</si>
  <si>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</si>
  <si>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</si>
  <si>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</si>
  <si>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</si>
  <si>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</si>
  <si>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</si>
  <si>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</si>
  <si>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</si>
  <si>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</si>
  <si>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</si>
  <si>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</si>
  <si>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</si>
  <si>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</si>
  <si>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</si>
  <si>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</si>
  <si>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</si>
  <si>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</si>
  <si>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</si>
  <si>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</si>
  <si>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</si>
  <si>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</si>
  <si>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</si>
  <si>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</si>
  <si>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</si>
  <si>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</si>
  <si>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</si>
  <si>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</si>
  <si>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</si>
  <si>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</si>
  <si>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</si>
  <si>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</si>
  <si>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</si>
  <si>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</si>
  <si>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</si>
  <si>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</si>
  <si>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</si>
  <si>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</si>
  <si>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</si>
  <si>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</si>
  <si>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</si>
  <si>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</si>
  <si>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</si>
  <si>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</si>
  <si>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</si>
  <si>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</si>
  <si>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</si>
  <si>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</si>
  <si>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</si>
  <si>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</si>
  <si>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</si>
  <si>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</si>
  <si>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</si>
  <si>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</si>
  <si>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</si>
  <si>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</si>
  <si>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</si>
  <si>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</si>
  <si>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</si>
  <si>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</si>
  <si>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</si>
  <si>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</si>
  <si>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</si>
  <si>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</si>
  <si>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</si>
  <si>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</si>
  <si>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</si>
  <si>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</si>
  <si>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</si>
  <si>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</si>
  <si>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</si>
  <si>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</si>
  <si>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</si>
  <si>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</si>
  <si>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</si>
  <si>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</si>
  <si>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</si>
  <si>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</si>
  <si>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</si>
  <si>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</si>
  <si>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</si>
  <si>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</si>
  <si>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</si>
  <si>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</si>
  <si>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</si>
  <si>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</si>
  <si>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</si>
  <si>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</si>
  <si>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</si>
  <si>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</si>
  <si>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</si>
  <si>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</si>
  <si>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</si>
  <si>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</si>
  <si>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</si>
  <si>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</si>
  <si>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</si>
  <si>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</si>
  <si>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</si>
  <si>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</si>
  <si>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</si>
  <si>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</si>
  <si>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</si>
  <si>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</si>
  <si>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</si>
  <si>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</si>
  <si>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</si>
  <si>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</si>
  <si>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</si>
  <si>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</si>
  <si>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</si>
  <si>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</si>
  <si>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</si>
  <si>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</si>
  <si>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</si>
  <si>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</si>
  <si>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</si>
  <si>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</si>
  <si>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</si>
  <si>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</si>
  <si>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</si>
  <si>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</si>
  <si>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</si>
  <si>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</si>
  <si>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</si>
  <si>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</si>
  <si>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</si>
  <si>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</si>
  <si>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</si>
  <si>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</si>
  <si>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</si>
  <si>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</si>
  <si>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</si>
  <si>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</si>
  <si>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</si>
  <si>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</si>
  <si>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</si>
  <si>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</si>
  <si>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</si>
  <si>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</si>
  <si>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</si>
  <si>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</si>
  <si>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</si>
  <si>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</si>
  <si>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</si>
  <si>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</si>
  <si>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</si>
  <si>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</si>
  <si>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</si>
  <si>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</si>
  <si>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</si>
  <si>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</si>
  <si>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</si>
  <si>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</si>
  <si>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</si>
  <si>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</si>
  <si>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</si>
  <si>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</si>
  <si>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</si>
  <si>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</si>
  <si>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</si>
  <si>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</si>
  <si>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</si>
  <si>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</si>
  <si>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</si>
  <si>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</si>
  <si>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</si>
  <si>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</si>
  <si>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</si>
  <si>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</si>
  <si>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</si>
  <si>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</si>
  <si>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</si>
  <si>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</si>
  <si>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</si>
  <si>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</si>
  <si>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</si>
  <si>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</si>
  <si>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</si>
  <si>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</si>
  <si>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</si>
  <si>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</si>
  <si>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</si>
  <si>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</si>
  <si>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</si>
  <si>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</si>
  <si>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</si>
  <si>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</si>
  <si>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</si>
  <si>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</si>
  <si>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</si>
  <si>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</si>
  <si>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</si>
  <si>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</si>
  <si>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</si>
  <si>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</si>
  <si>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</si>
  <si>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</si>
  <si>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</si>
  <si>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</si>
  <si>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</si>
  <si>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</si>
  <si>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</si>
  <si>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</si>
  <si>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</si>
  <si>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</si>
  <si>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</si>
  <si>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</si>
  <si>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</si>
  <si>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</si>
  <si>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</si>
  <si>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</si>
  <si>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</si>
  <si>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</si>
  <si>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</si>
  <si>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</si>
  <si>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</si>
  <si>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</si>
  <si>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</si>
  <si>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</si>
  <si>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</si>
  <si>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</si>
  <si>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</si>
  <si>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</si>
  <si>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</si>
  <si>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</si>
  <si>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</si>
  <si>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</si>
  <si>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</si>
  <si>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</si>
  <si>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</si>
  <si>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</si>
  <si>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</si>
  <si>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</si>
  <si>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</si>
  <si>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</si>
  <si>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</si>
  <si>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</si>
  <si>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</si>
  <si>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</si>
  <si>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</si>
  <si>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</si>
  <si>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</si>
  <si>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</si>
  <si>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</si>
  <si>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</si>
  <si>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</si>
  <si>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</si>
  <si>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</si>
  <si>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</si>
  <si>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</si>
  <si>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</si>
  <si>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</si>
  <si>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</si>
  <si>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</si>
  <si>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</si>
  <si>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</si>
  <si>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</si>
  <si>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</si>
  <si>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</si>
  <si>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</si>
  <si>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</si>
  <si>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</si>
  <si>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</si>
  <si>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</si>
  <si>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</si>
  <si>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</si>
  <si>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</si>
  <si>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</si>
  <si>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</si>
  <si>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</si>
  <si>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</si>
  <si>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</si>
  <si>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</si>
  <si>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</si>
  <si>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</si>
  <si>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</si>
  <si>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</si>
  <si>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</si>
  <si>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</si>
  <si>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</si>
  <si>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</si>
  <si>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</si>
  <si>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</si>
  <si>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</si>
  <si>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</si>
  <si>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</si>
  <si>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</si>
  <si>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</si>
  <si>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</si>
  <si>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</si>
  <si>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</si>
  <si>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</si>
  <si>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</si>
  <si>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</si>
  <si>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</si>
  <si>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</si>
  <si>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</si>
  <si>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</si>
  <si>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</si>
  <si>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</si>
  <si>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</si>
  <si>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</si>
  <si>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</si>
  <si>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</si>
  <si>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</si>
  <si>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</si>
  <si>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</si>
  <si>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</si>
  <si>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</si>
  <si>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</si>
  <si>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</si>
  <si>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</si>
  <si>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</si>
  <si>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</si>
  <si>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</si>
  <si>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</si>
  <si>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</si>
  <si>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</si>
  <si>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</si>
  <si>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</si>
  <si>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</si>
  <si>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</si>
  <si>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</si>
  <si>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</si>
  <si>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</si>
  <si>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</si>
  <si>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</si>
  <si>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</si>
  <si>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</si>
  <si>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</si>
  <si>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</si>
  <si>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</si>
  <si>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</si>
  <si>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</si>
  <si>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</si>
  <si>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</si>
  <si>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</si>
  <si>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</si>
  <si>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</si>
  <si>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</si>
  <si>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</si>
  <si>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</si>
  <si>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</si>
  <si>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</si>
  <si>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</si>
  <si>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</si>
  <si>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</si>
  <si>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</si>
  <si>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</si>
  <si>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</si>
  <si>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</si>
  <si>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</si>
  <si>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</si>
  <si>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</si>
  <si>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</si>
  <si>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</si>
  <si>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</si>
  <si>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</si>
  <si>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</si>
  <si>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</si>
  <si>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</si>
  <si>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</si>
  <si>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</si>
  <si>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</si>
  <si>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</si>
  <si>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</si>
  <si>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</si>
  <si>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</si>
  <si>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</si>
  <si>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</si>
  <si>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</si>
  <si>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</si>
  <si>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</si>
  <si>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</si>
  <si>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</si>
  <si>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</si>
  <si>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</si>
  <si>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</si>
  <si>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</si>
  <si>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</si>
  <si>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</si>
  <si>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</si>
  <si>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</si>
  <si>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</si>
  <si>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</si>
  <si>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</si>
  <si>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</si>
  <si>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</si>
  <si>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</si>
  <si>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</si>
  <si>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</si>
  <si>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</si>
  <si>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</si>
  <si>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</si>
  <si>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</si>
  <si>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</si>
  <si>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</si>
  <si>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</si>
  <si>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</si>
  <si>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</si>
  <si>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</si>
  <si>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</si>
  <si>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</si>
  <si>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</si>
  <si>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</si>
  <si>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</si>
  <si>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</si>
  <si>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</si>
  <si>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</si>
  <si>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</si>
  <si>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</si>
  <si>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</si>
  <si>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</si>
  <si>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</si>
  <si>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</si>
  <si>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</si>
  <si>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</si>
  <si>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</si>
  <si>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</si>
  <si>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</si>
  <si>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</si>
  <si>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</si>
  <si>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</si>
  <si>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</si>
  <si>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</si>
  <si>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</si>
  <si>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</si>
  <si>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</si>
  <si>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</si>
  <si>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</si>
  <si>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</si>
  <si>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</si>
  <si>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</si>
  <si>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</si>
  <si>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</si>
  <si>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</si>
  <si>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</si>
  <si>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</si>
  <si>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</si>
  <si>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</si>
  <si>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</si>
  <si>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</si>
  <si>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</si>
  <si>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</si>
  <si>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</si>
  <si>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</si>
  <si>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</si>
  <si>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</si>
  <si>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</si>
  <si>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</si>
  <si>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</si>
  <si>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</si>
  <si>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</si>
  <si>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</si>
  <si>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</si>
  <si>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</si>
  <si>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</si>
  <si>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</si>
  <si>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</si>
  <si>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</si>
  <si>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</si>
  <si>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</si>
  <si>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</si>
  <si>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</si>
  <si>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</si>
  <si>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</si>
  <si>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</si>
  <si>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</si>
  <si>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</si>
  <si>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</si>
  <si>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</si>
  <si>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</si>
  <si>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</si>
  <si>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</si>
  <si>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</si>
  <si>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</si>
  <si>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</si>
  <si>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</si>
  <si>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</si>
  <si>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</si>
  <si>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</si>
  <si>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</si>
  <si>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</si>
  <si>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</si>
  <si>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</si>
  <si>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</si>
  <si>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</si>
  <si>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</si>
  <si>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</si>
  <si>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</si>
  <si>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</si>
  <si>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</si>
  <si>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</si>
  <si>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</si>
  <si>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</si>
  <si>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</si>
  <si>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</si>
  <si>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</si>
  <si>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</si>
  <si>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</si>
  <si>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</si>
  <si>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</si>
  <si>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</si>
  <si>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</si>
  <si>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</si>
  <si>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</si>
  <si>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</si>
  <si>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</si>
  <si>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</si>
  <si>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</si>
  <si>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</si>
  <si>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</si>
  <si>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</si>
  <si>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</si>
  <si>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</si>
  <si>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</si>
  <si>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</si>
  <si>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</si>
  <si>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</si>
  <si>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</si>
  <si>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</si>
  <si>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</si>
  <si>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</si>
  <si>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</si>
  <si>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</si>
  <si>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</si>
  <si>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</si>
  <si>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</si>
  <si>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</si>
  <si>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</si>
  <si>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</si>
  <si>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</si>
  <si>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</si>
  <si>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</si>
  <si>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</si>
  <si>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</si>
  <si>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</si>
  <si>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</si>
  <si>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</si>
  <si>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</si>
  <si>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</si>
  <si>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</si>
  <si>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</si>
  <si>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</si>
  <si>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</si>
  <si>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</si>
  <si>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</si>
  <si>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</si>
  <si>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</si>
  <si>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</si>
  <si>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</si>
  <si>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</si>
  <si>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</si>
  <si>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</si>
  <si>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</si>
  <si>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</si>
  <si>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</si>
  <si>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</si>
  <si>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</si>
  <si>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</si>
  <si>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</si>
  <si>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</si>
  <si>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</si>
  <si>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</si>
  <si>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</si>
  <si>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</si>
  <si>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</si>
  <si>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</si>
  <si>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</si>
  <si>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</si>
  <si>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</si>
  <si>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</si>
  <si>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</si>
  <si>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</si>
  <si>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</si>
  <si>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</si>
  <si>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</si>
  <si>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</si>
  <si>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</si>
  <si>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</si>
  <si>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</si>
  <si>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</si>
  <si>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</si>
  <si>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</si>
  <si>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</si>
  <si>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</si>
  <si>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</si>
  <si>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</si>
  <si>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</si>
  <si>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</si>
  <si>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</si>
  <si>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</si>
  <si>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</si>
  <si>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</si>
  <si>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</si>
  <si>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</si>
  <si>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</si>
  <si>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</si>
  <si>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</si>
  <si>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</si>
  <si>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</si>
  <si>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</si>
  <si>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</si>
  <si>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</si>
  <si>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</si>
  <si>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</si>
  <si>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</si>
  <si>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</si>
  <si>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</si>
  <si>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</si>
  <si>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</si>
  <si>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</si>
  <si>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</si>
  <si>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</si>
  <si>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</si>
  <si>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</si>
  <si>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</si>
  <si>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</si>
  <si>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</si>
  <si>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</si>
  <si>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</si>
  <si>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</si>
  <si>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</si>
  <si>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</si>
  <si>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</si>
  <si>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</si>
  <si>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</si>
  <si>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</si>
  <si>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</si>
  <si>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</si>
  <si>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</si>
  <si>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</si>
  <si>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</si>
  <si>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</si>
  <si>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</si>
  <si>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</si>
  <si>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</si>
  <si>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</si>
  <si>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</si>
  <si>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</si>
  <si>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</si>
  <si>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</si>
  <si>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</si>
  <si>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</si>
  <si>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</si>
  <si>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</si>
  <si>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</si>
  <si>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</si>
  <si>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</si>
  <si>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</si>
  <si>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</si>
  <si>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</si>
  <si>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</si>
  <si>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</si>
  <si>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</si>
  <si>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</si>
  <si>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</si>
  <si>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</si>
  <si>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</si>
  <si>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</si>
  <si>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</si>
  <si>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</si>
  <si>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</si>
  <si>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</si>
  <si>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</si>
  <si>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</si>
  <si>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</si>
  <si>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</si>
  <si>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</si>
  <si>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</si>
  <si>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</si>
  <si>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</si>
  <si>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</si>
  <si>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</si>
  <si>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</si>
  <si>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</si>
  <si>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</si>
  <si>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</si>
  <si>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</si>
  <si>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</si>
  <si>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</si>
  <si>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</si>
  <si>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</si>
  <si>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</si>
  <si>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</si>
  <si>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</si>
  <si>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</si>
  <si>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</si>
  <si>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</si>
  <si>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</si>
  <si>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</si>
  <si>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</si>
  <si>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</si>
  <si>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</si>
  <si>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</si>
  <si>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</si>
  <si>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</si>
  <si>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</si>
  <si>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</si>
  <si>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</si>
  <si>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</si>
  <si>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</si>
  <si>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</si>
  <si>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</si>
  <si>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</si>
  <si>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</si>
  <si>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</si>
  <si>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</si>
  <si>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</si>
  <si>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</si>
  <si>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</si>
  <si>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</si>
  <si>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</si>
  <si>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</si>
  <si>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</si>
  <si>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</si>
  <si>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</si>
  <si>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</si>
  <si>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</si>
  <si>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</si>
  <si>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</si>
  <si>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</si>
  <si>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</si>
  <si>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</si>
  <si>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</si>
  <si>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</si>
  <si>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</si>
  <si>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</si>
  <si>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</si>
  <si>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</si>
  <si>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</si>
  <si>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</si>
  <si>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</si>
  <si>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</si>
  <si>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</si>
  <si>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</si>
  <si>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</si>
  <si>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</si>
  <si>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</si>
  <si>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</si>
  <si>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</si>
  <si>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</si>
  <si>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</si>
  <si>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</si>
  <si>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</si>
  <si>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</si>
  <si>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</si>
  <si>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</si>
  <si>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</si>
  <si>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</si>
  <si>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</si>
  <si>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</si>
  <si>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</si>
  <si>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</si>
  <si>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</si>
  <si>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</si>
  <si>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</si>
  <si>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</si>
  <si>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</si>
  <si>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</si>
  <si>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</si>
  <si>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</si>
  <si>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</si>
  <si>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</si>
  <si>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</si>
  <si>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</si>
  <si>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</si>
  <si>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</si>
  <si>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</si>
  <si>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</si>
  <si>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</si>
  <si>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</si>
  <si>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</si>
  <si>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</si>
  <si>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</si>
  <si>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</si>
  <si>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</si>
  <si>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</si>
  <si>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</si>
  <si>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</si>
  <si>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</si>
  <si>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</si>
  <si>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</si>
  <si>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</si>
  <si>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</si>
  <si>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</si>
  <si>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</si>
  <si>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</si>
  <si>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</si>
  <si>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</si>
  <si>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</si>
  <si>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</si>
  <si>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</si>
  <si>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</si>
  <si>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</si>
  <si>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</si>
  <si>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</si>
  <si>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</si>
  <si>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</si>
  <si>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</si>
  <si>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</si>
  <si>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</si>
  <si>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</si>
  <si>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</si>
  <si>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</si>
  <si>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</si>
  <si>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</si>
  <si>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</si>
  <si>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</si>
  <si>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</si>
  <si>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</si>
  <si>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</si>
  <si>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</si>
  <si>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</si>
  <si>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</si>
  <si>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</si>
  <si>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</si>
  <si>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</si>
  <si>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</si>
  <si>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</si>
  <si>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</si>
  <si>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</si>
  <si>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</si>
  <si>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</si>
  <si>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</si>
  <si>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</si>
  <si>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</si>
  <si>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</si>
  <si>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</si>
  <si>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</si>
  <si>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</si>
  <si>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</si>
  <si>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</si>
  <si>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</si>
  <si>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</si>
  <si>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</si>
  <si>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</si>
  <si>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</si>
  <si>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</si>
  <si>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</si>
  <si>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</si>
  <si>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</si>
  <si>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</si>
  <si>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</si>
  <si>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</si>
  <si>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</si>
  <si>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</si>
  <si>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</si>
  <si>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</si>
  <si>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</si>
  <si>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</si>
  <si>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</si>
  <si>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</si>
  <si>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</si>
  <si>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</si>
  <si>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</si>
  <si>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</si>
  <si>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</si>
  <si>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</si>
  <si>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</si>
  <si>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</si>
  <si>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</si>
  <si>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</si>
  <si>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</si>
  <si>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</si>
  <si>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</si>
  <si>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</si>
  <si>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</si>
  <si>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</si>
  <si>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</si>
  <si>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</si>
  <si>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</si>
  <si>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</si>
  <si>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</si>
  <si>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</si>
  <si>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</si>
  <si>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</si>
  <si>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</si>
  <si>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</si>
  <si>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</si>
  <si>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</si>
  <si>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</si>
  <si>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</si>
  <si>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</si>
  <si>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</si>
  <si>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</si>
  <si>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</si>
  <si>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</si>
  <si>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</si>
  <si>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</si>
  <si>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</si>
  <si>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</si>
  <si>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</si>
  <si>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</si>
  <si>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</si>
  <si>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</si>
  <si>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</si>
  <si>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</si>
  <si>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</si>
  <si>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</si>
  <si>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</si>
  <si>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</si>
  <si>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</si>
  <si>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</si>
  <si>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</si>
  <si>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</si>
  <si>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</si>
  <si>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</si>
  <si>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</si>
  <si>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</si>
  <si>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</si>
  <si>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</si>
  <si>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</si>
  <si>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</si>
  <si>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</si>
  <si>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</si>
  <si>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</si>
  <si>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</si>
  <si>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</si>
  <si>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</si>
  <si>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</si>
  <si>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</si>
  <si>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</si>
  <si>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</si>
  <si>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</si>
  <si>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</si>
  <si>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</si>
  <si>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</si>
  <si>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</si>
  <si>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</si>
  <si>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</si>
  <si>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</si>
  <si>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</si>
  <si>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</si>
  <si>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</si>
  <si>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</si>
  <si>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</si>
  <si>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</si>
  <si>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</si>
  <si>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</si>
  <si>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</si>
  <si>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</si>
  <si>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</si>
  <si>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</si>
  <si>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</si>
  <si>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</si>
  <si>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</si>
  <si>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</si>
  <si>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</si>
  <si>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</si>
  <si>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</si>
  <si>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</si>
  <si>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</si>
  <si>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</si>
  <si>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</si>
  <si>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</si>
  <si>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</si>
  <si>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</si>
  <si>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</si>
  <si>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</si>
  <si>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</si>
  <si>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</si>
  <si>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</si>
  <si>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</si>
  <si>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</si>
  <si>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</si>
  <si>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</si>
  <si>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</si>
  <si>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</si>
  <si>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</si>
  <si>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</si>
  <si>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</si>
  <si>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</si>
  <si>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</si>
  <si>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</si>
  <si>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</si>
  <si>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</si>
  <si>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</si>
  <si>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</si>
  <si>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</si>
  <si>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</si>
  <si>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</si>
  <si>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</si>
  <si>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</si>
  <si>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</si>
  <si>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</si>
  <si>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</si>
  <si>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</si>
  <si>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</si>
  <si>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</si>
  <si>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</si>
  <si>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</si>
  <si>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</si>
  <si>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</si>
  <si>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</si>
  <si>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</si>
  <si>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</si>
  <si>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</si>
  <si>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</si>
  <si>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</si>
  <si>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</si>
  <si>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</si>
  <si>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</si>
  <si>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</si>
  <si>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</si>
  <si>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</si>
  <si>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</si>
  <si>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</si>
  <si>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</si>
  <si>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</si>
  <si>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</si>
  <si>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</si>
  <si>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</si>
  <si>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</si>
  <si>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</si>
  <si>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</si>
  <si>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</si>
  <si>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</si>
  <si>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</si>
  <si>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</si>
  <si>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</si>
  <si>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</si>
  <si>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</si>
  <si>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</si>
  <si>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</si>
  <si>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</si>
  <si>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</si>
  <si>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</si>
  <si>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</si>
  <si>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</si>
  <si>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</si>
  <si>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</si>
  <si>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</si>
  <si>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</si>
  <si>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</si>
  <si>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</si>
  <si>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</si>
  <si>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</si>
  <si>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</si>
  <si>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</si>
  <si>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</si>
  <si>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</si>
  <si>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</si>
  <si>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</si>
  <si>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</si>
  <si>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</si>
  <si>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</si>
  <si>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</si>
  <si>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</si>
  <si>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</si>
  <si>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</si>
  <si>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</si>
  <si>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</si>
  <si>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</si>
  <si>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</si>
  <si>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</si>
  <si>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</si>
  <si>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</si>
  <si>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</si>
  <si>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</si>
  <si>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</si>
  <si>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</si>
  <si>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</si>
  <si>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</si>
  <si>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</si>
  <si>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</si>
  <si>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</si>
  <si>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</si>
  <si>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</si>
  <si>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</si>
  <si>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</si>
  <si>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</si>
  <si>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</si>
  <si>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</si>
  <si>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</si>
  <si>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</si>
  <si>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</si>
  <si>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</si>
  <si>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</si>
  <si>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</si>
  <si>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</si>
  <si>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</si>
  <si>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</si>
  <si>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</si>
  <si>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</si>
  <si>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</si>
  <si>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</si>
  <si>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</si>
  <si>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</si>
  <si>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</si>
  <si>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</si>
  <si>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</si>
  <si>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</si>
  <si>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</si>
  <si>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</si>
  <si>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</si>
  <si>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</si>
  <si>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</si>
  <si>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</si>
  <si>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</si>
  <si>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</si>
  <si>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</si>
  <si>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</si>
  <si>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</si>
  <si>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</si>
  <si>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</si>
  <si>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</si>
  <si>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</si>
  <si>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</si>
  <si>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</si>
  <si>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</si>
  <si>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</si>
  <si>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</si>
  <si>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</si>
  <si>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</si>
  <si>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</si>
  <si>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</si>
  <si>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</si>
  <si>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</si>
  <si>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</si>
  <si>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</si>
  <si>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</si>
  <si>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</si>
  <si>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</si>
  <si>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</si>
  <si>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</si>
  <si>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</si>
  <si>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</si>
  <si>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</si>
  <si>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</si>
  <si>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</si>
  <si>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</si>
  <si>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</si>
  <si>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</si>
  <si>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</si>
  <si>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</si>
  <si>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</si>
  <si>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</si>
  <si>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</si>
  <si>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</si>
  <si>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</si>
  <si>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</si>
  <si>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</si>
  <si>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</si>
  <si>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</si>
  <si>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</si>
  <si>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</si>
  <si>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</si>
  <si>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</si>
  <si>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</si>
  <si>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</si>
  <si>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</si>
  <si>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</si>
  <si>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</si>
  <si>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</si>
  <si>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</si>
  <si>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</si>
  <si>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</si>
  <si>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</si>
  <si>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</si>
  <si>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</si>
  <si>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</si>
  <si>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</si>
  <si>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</si>
  <si>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</si>
  <si>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</si>
  <si>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</si>
  <si>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</si>
  <si>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</si>
  <si>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</si>
  <si>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</si>
  <si>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</si>
  <si>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</si>
  <si>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</si>
  <si>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</si>
  <si>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</si>
  <si>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</si>
  <si>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</si>
  <si>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</si>
  <si>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</si>
  <si>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</si>
  <si>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</si>
  <si>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</si>
  <si>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</si>
  <si>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</si>
  <si>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</si>
  <si>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</si>
  <si>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</si>
  <si>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</si>
  <si>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</si>
  <si>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</si>
  <si>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</si>
  <si>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</si>
  <si>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</si>
  <si>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</si>
  <si>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</si>
  <si>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</si>
  <si>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</si>
  <si>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</si>
  <si>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</si>
  <si>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</si>
  <si>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</si>
  <si>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</si>
  <si>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</si>
  <si>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</si>
  <si>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</si>
  <si>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</si>
  <si>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</si>
  <si>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</si>
  <si>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</si>
  <si>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</si>
  <si>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</si>
  <si>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</si>
  <si>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</si>
  <si>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</si>
  <si>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</si>
  <si>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</si>
  <si>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</si>
  <si>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</si>
  <si>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</si>
  <si>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</si>
  <si>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</si>
  <si>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</si>
  <si>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</si>
  <si>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</si>
  <si>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</si>
  <si>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</si>
  <si>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</si>
  <si>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</si>
  <si>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</si>
  <si>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</si>
  <si>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</si>
  <si>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</si>
  <si>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</si>
  <si>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</si>
  <si>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</si>
  <si>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</si>
  <si>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</si>
  <si>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</si>
  <si>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</si>
  <si>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</si>
  <si>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</si>
  <si>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</si>
  <si>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</si>
  <si>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</si>
  <si>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</si>
  <si>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</si>
  <si>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</si>
  <si>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</si>
  <si>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</si>
  <si>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</si>
  <si>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</si>
  <si>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</si>
  <si>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</si>
  <si>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</si>
  <si>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</si>
  <si>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</si>
  <si>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</si>
  <si>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</si>
  <si>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</si>
  <si>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</si>
  <si>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</si>
  <si>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</si>
  <si>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</si>
  <si>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</si>
  <si>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</si>
  <si>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</si>
  <si>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</si>
  <si>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</si>
  <si>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</si>
  <si>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</si>
  <si>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</si>
  <si>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</si>
  <si>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</si>
  <si>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</si>
  <si>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</si>
  <si>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</si>
  <si>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</si>
  <si>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</si>
  <si>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</si>
  <si>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</si>
  <si>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</si>
  <si>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</si>
  <si>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</si>
  <si>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</si>
  <si>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</si>
  <si>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</si>
  <si>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</si>
  <si>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</si>
  <si>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</si>
  <si>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</si>
  <si>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</si>
  <si>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</si>
  <si>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</si>
  <si>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</si>
  <si>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</si>
  <si>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</si>
  <si>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</si>
  <si>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</si>
  <si>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</si>
  <si>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</si>
  <si>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</si>
  <si>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</si>
  <si>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</si>
  <si>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</si>
  <si>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</si>
  <si>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</si>
  <si>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</si>
  <si>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</si>
  <si>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</si>
  <si>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</si>
  <si>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</si>
  <si>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</si>
  <si>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</si>
  <si>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</si>
  <si>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</si>
  <si>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</si>
  <si>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</si>
  <si>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</si>
  <si>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</si>
  <si>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</si>
  <si>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</si>
  <si>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</si>
  <si>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</si>
  <si>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</si>
  <si>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</si>
  <si>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</si>
  <si>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</si>
  <si>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</si>
  <si>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</si>
  <si>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</si>
  <si>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</si>
  <si>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</si>
  <si>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</si>
  <si>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</si>
  <si>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</si>
  <si>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</si>
  <si>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</si>
  <si>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</si>
  <si>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</si>
  <si>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</si>
  <si>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</si>
  <si>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</si>
  <si>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</si>
  <si>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</si>
  <si>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</si>
  <si>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</si>
  <si>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</si>
  <si>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</si>
  <si>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</si>
  <si>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</si>
  <si>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</si>
  <si>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</si>
  <si>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</si>
  <si>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</si>
  <si>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</si>
  <si>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</si>
  <si>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</si>
  <si>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</si>
  <si>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</si>
  <si>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</si>
  <si>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</si>
  <si>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</si>
  <si>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</si>
  <si>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</si>
  <si>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</si>
  <si>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</si>
  <si>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</si>
  <si>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</si>
  <si>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</si>
  <si>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</si>
  <si>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</si>
  <si>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</si>
  <si>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</si>
  <si>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</si>
  <si>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</si>
  <si>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</si>
  <si>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</si>
  <si>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</si>
  <si>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</si>
  <si>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</si>
  <si>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</si>
  <si>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</si>
  <si>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</si>
  <si>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</si>
  <si>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</si>
  <si>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</si>
  <si>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</si>
  <si>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</si>
  <si>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</si>
  <si>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</si>
  <si>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</si>
  <si>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</si>
  <si>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</si>
  <si>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</si>
  <si>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</si>
  <si>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</si>
  <si>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</si>
  <si>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</si>
  <si>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</si>
  <si>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</si>
  <si>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</si>
  <si>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</si>
  <si>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</si>
  <si>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</si>
  <si>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</si>
  <si>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</si>
  <si>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</si>
  <si>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</si>
  <si>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</si>
  <si>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</si>
  <si>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</si>
  <si>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</si>
  <si>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</si>
  <si>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</si>
  <si>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</si>
  <si>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</si>
  <si>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</si>
  <si>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</si>
  <si>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</si>
  <si>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</si>
  <si>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</si>
  <si>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</si>
  <si>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</si>
  <si>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</si>
  <si>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</si>
  <si>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</si>
  <si>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</si>
  <si>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</si>
  <si>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</si>
  <si>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</si>
  <si>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</si>
  <si>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</si>
  <si>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</si>
  <si>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</si>
  <si>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</si>
  <si>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</si>
  <si>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</si>
  <si>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</si>
  <si>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</si>
  <si>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</si>
  <si>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</si>
  <si>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</si>
  <si>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</si>
  <si>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</si>
  <si>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</si>
  <si>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</si>
  <si>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</si>
  <si>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</si>
  <si>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</si>
  <si>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</si>
  <si>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</si>
  <si>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</si>
  <si>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</si>
  <si>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</si>
  <si>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</si>
  <si>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</si>
  <si>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</si>
  <si>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</si>
  <si>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</si>
  <si>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</si>
  <si>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</si>
  <si>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</si>
  <si>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</si>
  <si>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</si>
  <si>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</si>
  <si>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</si>
  <si>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</si>
  <si>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</si>
  <si>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</si>
  <si>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</si>
  <si>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</si>
  <si>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</si>
  <si>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</si>
  <si>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</si>
  <si>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</si>
  <si>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</si>
  <si>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</si>
  <si>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</si>
  <si>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</si>
  <si>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</si>
  <si>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</si>
  <si>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</si>
  <si>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</si>
  <si>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</si>
  <si>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</si>
  <si>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</si>
  <si>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</si>
  <si>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</si>
  <si>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</si>
  <si>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</si>
  <si>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</si>
  <si>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</si>
  <si>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</si>
  <si>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</si>
  <si>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</si>
  <si>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</si>
  <si>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</si>
  <si>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</si>
  <si>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</si>
  <si>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</si>
  <si>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</si>
  <si>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</si>
  <si>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</si>
  <si>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</si>
  <si>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</si>
  <si>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</si>
  <si>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</si>
  <si>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</si>
  <si>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</si>
  <si>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</si>
  <si>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</si>
  <si>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</si>
  <si>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</si>
  <si>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</si>
  <si>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</si>
  <si>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</si>
  <si>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</si>
  <si>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</si>
  <si>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</si>
  <si>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</si>
  <si>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</si>
  <si>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</si>
  <si>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</si>
  <si>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</si>
  <si>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</si>
  <si>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</si>
  <si>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</si>
  <si>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</si>
  <si>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</si>
  <si>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</si>
  <si>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</si>
  <si>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</si>
  <si>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</si>
  <si>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</si>
  <si>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</si>
  <si>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</si>
  <si>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</si>
  <si>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</si>
  <si>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</si>
  <si>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</si>
  <si>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</si>
  <si>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</si>
  <si>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</si>
  <si>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</si>
  <si>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</si>
  <si>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</si>
  <si>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</si>
  <si>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</si>
  <si>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</si>
  <si>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</si>
  <si>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</si>
  <si>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</si>
  <si>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</si>
  <si>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</si>
  <si>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</si>
  <si>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</si>
  <si>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</si>
  <si>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</si>
  <si>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</si>
  <si>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</si>
  <si>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</si>
  <si>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</si>
  <si>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</si>
  <si>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</si>
  <si>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</si>
  <si>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</si>
  <si>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</si>
  <si>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</si>
  <si>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</si>
  <si>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</si>
  <si>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</si>
  <si>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</si>
  <si>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</si>
  <si>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</si>
  <si>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</si>
  <si>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</si>
  <si>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</si>
  <si>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</si>
  <si>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</si>
  <si>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</si>
  <si>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</si>
  <si>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</si>
  <si>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</si>
  <si>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</si>
  <si>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</si>
  <si>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</si>
  <si>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</si>
  <si>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</si>
  <si>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</si>
  <si>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</si>
  <si>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</si>
  <si>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</si>
  <si>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</si>
  <si>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</si>
  <si>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</si>
  <si>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</si>
  <si>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</si>
  <si>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</si>
  <si>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</si>
  <si>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</si>
  <si>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</si>
  <si>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</si>
  <si>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</si>
  <si>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</si>
  <si>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</si>
  <si>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</si>
  <si>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</si>
  <si>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</si>
  <si>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</si>
  <si>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</si>
  <si>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</si>
  <si>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</si>
  <si>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</si>
  <si>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</si>
  <si>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</si>
  <si>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</si>
  <si>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</si>
  <si>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</si>
  <si>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</si>
  <si>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</si>
  <si>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</si>
  <si>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</si>
  <si>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</si>
  <si>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</si>
  <si>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</si>
  <si>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</si>
  <si>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</si>
  <si>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</si>
  <si>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</si>
  <si>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</si>
  <si>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</si>
  <si>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</si>
  <si>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</si>
  <si>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</si>
  <si>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</si>
  <si>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</si>
  <si>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</si>
  <si>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</si>
  <si>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</si>
  <si>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</si>
  <si>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</si>
  <si>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</si>
  <si>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</si>
  <si>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</si>
  <si>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</si>
  <si>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</si>
  <si>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</si>
  <si>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</si>
  <si>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</si>
  <si>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</si>
  <si>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</si>
  <si>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</si>
  <si>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</si>
  <si>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</si>
  <si>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</si>
  <si>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</si>
  <si>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</si>
  <si>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</si>
  <si>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</si>
  <si>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</si>
  <si>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</si>
  <si>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</si>
  <si>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</si>
  <si>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</si>
  <si>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</si>
  <si>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</si>
  <si>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</si>
  <si>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</si>
  <si>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</si>
  <si>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</si>
  <si>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</si>
  <si>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</si>
  <si>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</si>
  <si>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</si>
  <si>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</si>
  <si>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</si>
  <si>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</si>
  <si>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</si>
  <si>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</si>
  <si>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</si>
  <si>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</si>
  <si>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</si>
  <si>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</si>
  <si>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</si>
  <si>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</si>
  <si>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</si>
  <si>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</si>
  <si>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</si>
  <si>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</si>
  <si>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</si>
  <si>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</si>
  <si>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</si>
  <si>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</si>
  <si>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</si>
  <si>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</si>
  <si>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</si>
  <si>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</si>
  <si>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</si>
  <si>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</si>
  <si>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</si>
  <si>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</si>
  <si>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</si>
  <si>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</si>
  <si>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</si>
  <si>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</si>
  <si>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</si>
  <si>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</si>
  <si>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</si>
  <si>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</si>
  <si>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</si>
  <si>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</si>
  <si>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</si>
  <si>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</si>
  <si>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</si>
  <si>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</si>
  <si>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</si>
  <si>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</si>
  <si>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</si>
  <si>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</si>
  <si>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</si>
  <si>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</si>
  <si>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</si>
  <si>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</si>
  <si>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</si>
  <si>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</si>
  <si>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</si>
  <si>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</si>
  <si>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</si>
  <si>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</si>
  <si>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</si>
  <si>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</si>
  <si>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</si>
  <si>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</si>
  <si>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</si>
  <si>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</si>
  <si>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</si>
  <si>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</si>
  <si>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</si>
  <si>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</si>
  <si>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</si>
  <si>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</si>
  <si>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</si>
  <si>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</si>
  <si>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</si>
  <si>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</si>
  <si>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</si>
  <si>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</si>
  <si>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</si>
  <si>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</si>
  <si>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</si>
  <si>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</si>
  <si>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</si>
  <si>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</si>
  <si>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</si>
  <si>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</si>
  <si>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</si>
  <si>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</si>
  <si>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</si>
  <si>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</si>
  <si>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</si>
  <si>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</si>
  <si>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</si>
  <si>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</si>
  <si>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</si>
  <si>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</si>
  <si>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</si>
  <si>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</si>
  <si>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</si>
  <si>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</si>
  <si>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</si>
  <si>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</si>
  <si>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</si>
  <si>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</si>
  <si>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</si>
  <si>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</si>
  <si>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</si>
  <si>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</si>
  <si>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</si>
  <si>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</si>
  <si>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</si>
  <si>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</si>
  <si>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</si>
  <si>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</si>
  <si>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</si>
  <si>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</si>
  <si>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</si>
  <si>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</si>
  <si>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</si>
  <si>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</si>
  <si>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</si>
  <si>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</si>
  <si>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</si>
  <si>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</si>
  <si>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</si>
  <si>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</si>
  <si>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</si>
  <si>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</si>
  <si>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</si>
  <si>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</si>
  <si>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</si>
  <si>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</si>
  <si>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</si>
  <si>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</si>
  <si>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</si>
  <si>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</si>
  <si>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</si>
  <si>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</si>
  <si>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</si>
  <si>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</si>
  <si>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</si>
  <si>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</si>
  <si>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</si>
  <si>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</si>
  <si>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</si>
  <si>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</si>
  <si>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</si>
  <si>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</si>
  <si>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</si>
  <si>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</si>
  <si>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</si>
  <si>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</si>
  <si>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</si>
  <si>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</si>
  <si>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</si>
  <si>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</si>
  <si>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</si>
  <si>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</si>
  <si>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</si>
  <si>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</si>
  <si>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</si>
  <si>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</si>
  <si>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</si>
  <si>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</si>
  <si>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</si>
  <si>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</si>
  <si>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</si>
  <si>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</si>
  <si>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</si>
  <si>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</si>
  <si>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</si>
  <si>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</si>
  <si>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</si>
  <si>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</si>
  <si>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</si>
  <si>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</si>
  <si>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</si>
  <si>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</si>
  <si>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</si>
  <si>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</si>
  <si>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</si>
  <si>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</si>
  <si>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</si>
  <si>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</si>
  <si>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</si>
  <si>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</si>
  <si>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</si>
  <si>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</si>
  <si>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</si>
  <si>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</si>
  <si>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</si>
  <si>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</si>
  <si>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</si>
  <si>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</si>
  <si>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</si>
  <si>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</si>
  <si>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</si>
  <si>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</si>
  <si>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</si>
  <si>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</si>
  <si>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</si>
  <si>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</si>
  <si>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</si>
  <si>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</si>
  <si>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</si>
  <si>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</si>
  <si>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</si>
  <si>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</si>
  <si>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</si>
  <si>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</si>
  <si>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</si>
  <si>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</si>
  <si>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</si>
  <si>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</si>
  <si>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</si>
  <si>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</si>
  <si>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</si>
  <si>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</si>
  <si>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</si>
  <si>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</si>
  <si>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</si>
  <si>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</si>
  <si>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</si>
  <si>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</si>
  <si>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</si>
  <si>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</si>
  <si>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</si>
  <si>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</si>
  <si>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</si>
  <si>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</si>
  <si>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</si>
  <si>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</si>
  <si>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</si>
  <si>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</si>
  <si>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</si>
  <si>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</si>
  <si>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</si>
  <si>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</si>
  <si>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</si>
  <si>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</si>
  <si>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</si>
  <si>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</si>
  <si>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</si>
  <si>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</si>
  <si>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</si>
  <si>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</si>
  <si>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</si>
  <si>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</si>
  <si>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</si>
  <si>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</si>
  <si>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</si>
  <si>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</si>
  <si>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</si>
  <si>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</si>
  <si>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</si>
  <si>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</si>
  <si>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</si>
  <si>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</si>
  <si>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</si>
  <si>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</si>
  <si>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</si>
  <si>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</si>
  <si>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</si>
  <si>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</si>
  <si>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</si>
  <si>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</si>
  <si>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</si>
  <si>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</si>
  <si>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</si>
  <si>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</si>
  <si>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</si>
  <si>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</si>
  <si>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</si>
  <si>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</si>
  <si>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</si>
  <si>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</si>
  <si>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</si>
  <si>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</si>
  <si>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</si>
  <si>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</si>
  <si>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</si>
  <si>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</si>
  <si>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</si>
  <si>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</si>
  <si>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</si>
  <si>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</si>
  <si>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</si>
  <si>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</si>
  <si>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</si>
  <si>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</si>
  <si>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</si>
  <si>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</si>
  <si>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</si>
  <si>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</si>
  <si>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</si>
  <si>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</si>
  <si>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</si>
  <si>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</si>
  <si>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</si>
  <si>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</si>
  <si>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</si>
  <si>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</si>
  <si>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</si>
  <si>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</si>
  <si>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</si>
  <si>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</si>
  <si>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</si>
  <si>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</si>
  <si>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</si>
  <si>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</si>
  <si>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</si>
  <si>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</si>
  <si>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</si>
  <si>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</si>
  <si>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</si>
  <si>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</si>
  <si>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</si>
  <si>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</si>
  <si>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</si>
  <si>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</si>
  <si>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</si>
  <si>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</si>
  <si>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</si>
  <si>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</si>
  <si>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</si>
  <si>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</si>
  <si>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</si>
  <si>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</si>
  <si>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</si>
  <si>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</si>
  <si>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</si>
  <si>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</si>
  <si>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</si>
  <si>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</si>
  <si>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</si>
  <si>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</si>
  <si>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</si>
  <si>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</si>
  <si>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</si>
  <si>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</si>
  <si>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</si>
  <si>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</si>
  <si>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</si>
  <si>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</si>
  <si>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</si>
  <si>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</si>
  <si>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</si>
  <si>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</si>
  <si>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</si>
  <si>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</si>
  <si>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</si>
  <si>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</si>
  <si>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</si>
  <si>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</si>
  <si>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</si>
  <si>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</si>
  <si>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</si>
  <si>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</si>
  <si>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</si>
  <si>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</si>
  <si>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</si>
  <si>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</si>
  <si>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</si>
  <si>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</si>
  <si>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</si>
  <si>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</si>
  <si>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</si>
  <si>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</si>
  <si>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</si>
  <si>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</si>
  <si>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</si>
  <si>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</si>
  <si>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</si>
  <si>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</si>
  <si>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</si>
  <si>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</si>
  <si>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</si>
  <si>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</si>
  <si>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</si>
  <si>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</si>
  <si>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</si>
  <si>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</si>
  <si>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</si>
  <si>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</si>
  <si>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</si>
  <si>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</si>
  <si>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</si>
  <si>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</si>
  <si>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</si>
  <si>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</si>
  <si>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</si>
  <si>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</si>
  <si>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</si>
  <si>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</si>
  <si>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</si>
  <si>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</si>
  <si>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</si>
  <si>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</si>
  <si>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</si>
  <si>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</si>
  <si>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</si>
  <si>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</si>
  <si>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</si>
  <si>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</si>
  <si>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</si>
  <si>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</si>
  <si>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</si>
  <si>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</si>
  <si>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</si>
  <si>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</si>
  <si>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</si>
  <si>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</si>
  <si>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</si>
  <si>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</si>
  <si>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</si>
  <si>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</si>
  <si>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</si>
  <si>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</si>
  <si>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</si>
  <si>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</si>
  <si>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</si>
  <si>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</si>
  <si>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</si>
  <si>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</si>
  <si>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</si>
  <si>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</si>
  <si>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</si>
  <si>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</si>
  <si>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</si>
  <si>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</si>
  <si>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</si>
  <si>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</si>
  <si>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</si>
  <si>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</si>
  <si>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</si>
  <si>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</si>
  <si>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</si>
  <si>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</si>
  <si>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</si>
  <si>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</si>
  <si>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</si>
  <si>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</si>
  <si>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</si>
  <si>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</si>
  <si>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</si>
  <si>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</si>
  <si>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</si>
  <si>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</si>
  <si>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</si>
  <si>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</si>
  <si>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</si>
  <si>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</si>
  <si>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</si>
  <si>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</si>
  <si>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</si>
  <si>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</si>
  <si>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</si>
  <si>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</si>
  <si>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</si>
  <si>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</si>
  <si>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</si>
  <si>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</si>
  <si>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</si>
  <si>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</si>
  <si>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</si>
  <si>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</si>
  <si>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</si>
  <si>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</si>
  <si>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</si>
  <si>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</si>
  <si>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</si>
  <si>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</si>
  <si>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</si>
  <si>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</si>
  <si>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</si>
  <si>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</si>
  <si>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</si>
  <si>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</si>
  <si>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</si>
  <si>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</si>
  <si>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</si>
  <si>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</si>
  <si>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</si>
  <si>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</si>
  <si>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</si>
  <si>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</si>
  <si>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</si>
  <si>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</si>
  <si>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</si>
  <si>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</si>
  <si>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</si>
  <si>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</si>
  <si>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</si>
  <si>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</si>
  <si>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</si>
  <si>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</si>
  <si>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</si>
  <si>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</si>
  <si>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</si>
  <si>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</si>
  <si>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</si>
  <si>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</si>
  <si>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</si>
  <si>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</si>
  <si>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</si>
  <si>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</si>
  <si>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</si>
  <si>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</si>
  <si>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</si>
  <si>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</si>
  <si>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</si>
  <si>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</si>
  <si>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</si>
  <si>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</si>
  <si>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</si>
  <si>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</si>
  <si>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</si>
  <si>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</si>
  <si>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</si>
  <si>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</si>
  <si>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</si>
  <si>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</si>
  <si>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</si>
  <si>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</si>
  <si>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</si>
  <si>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</si>
  <si>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</si>
  <si>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</si>
  <si>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</si>
  <si>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</si>
  <si>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</si>
  <si>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</si>
  <si>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</si>
  <si>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</si>
  <si>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</si>
  <si>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</si>
  <si>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</si>
  <si>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</si>
  <si>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</si>
  <si>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</si>
  <si>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</si>
  <si>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</si>
  <si>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</si>
  <si>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</si>
  <si>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</si>
  <si>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</si>
  <si>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</si>
  <si>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</si>
  <si>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</si>
  <si>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</si>
  <si>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</si>
  <si>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</si>
  <si>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</si>
  <si>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</si>
  <si>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</si>
  <si>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</si>
  <si>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</si>
  <si>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</si>
  <si>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</si>
  <si>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</si>
  <si>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</si>
  <si>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</si>
  <si>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</si>
  <si>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</si>
  <si>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</si>
  <si>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</si>
  <si>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</si>
  <si>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</si>
  <si>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</si>
  <si>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</si>
  <si>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</si>
  <si>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</si>
  <si>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</si>
  <si>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</si>
  <si>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</si>
  <si>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</si>
  <si>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</si>
  <si>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</si>
  <si>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</si>
  <si>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</si>
  <si>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</si>
  <si>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</si>
  <si>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</si>
  <si>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</si>
  <si>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</si>
  <si>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</si>
  <si>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</si>
  <si>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</si>
  <si>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</si>
  <si>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</si>
  <si>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</si>
  <si>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</si>
  <si>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</si>
  <si>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</si>
  <si>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</si>
  <si>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</si>
  <si>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</si>
  <si>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</si>
  <si>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</si>
  <si>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</si>
  <si>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</si>
  <si>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</si>
  <si>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</si>
  <si>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</si>
  <si>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</si>
  <si>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</si>
  <si>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</si>
  <si>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</si>
  <si>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</si>
  <si>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</si>
  <si>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</si>
  <si>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</si>
  <si>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</si>
  <si>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</si>
  <si>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</si>
  <si>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</si>
  <si>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</si>
  <si>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</si>
  <si>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</si>
  <si>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</si>
  <si>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</si>
  <si>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</si>
  <si>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</si>
  <si>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</si>
  <si>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</si>
  <si>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</si>
  <si>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</si>
  <si>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</si>
  <si>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</si>
  <si>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</si>
  <si>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</si>
  <si>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</si>
  <si>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</si>
  <si>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</si>
  <si>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</si>
  <si>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</si>
  <si>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</si>
  <si>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</si>
  <si>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</si>
  <si>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</si>
  <si>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</si>
  <si>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</si>
  <si>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</si>
  <si>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</si>
  <si>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</si>
  <si>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</si>
  <si>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</si>
  <si>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</si>
  <si>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</si>
  <si>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</si>
  <si>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</si>
  <si>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</si>
  <si>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</si>
  <si>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</si>
  <si>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</si>
  <si>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</si>
  <si>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</si>
  <si>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</si>
  <si>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</si>
  <si>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</si>
  <si>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</si>
  <si>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</si>
  <si>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</si>
  <si>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</si>
  <si>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</si>
  <si>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</si>
  <si>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</si>
  <si>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</si>
  <si>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</si>
  <si>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</si>
  <si>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</si>
  <si>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</si>
  <si>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</si>
  <si>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</si>
  <si>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</si>
  <si>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</si>
  <si>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</si>
  <si>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</si>
  <si>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</si>
  <si>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</si>
  <si>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</si>
  <si>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</si>
  <si>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</si>
  <si>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</si>
  <si>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</si>
  <si>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</si>
  <si>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</si>
  <si>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</si>
  <si>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</si>
  <si>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</si>
  <si>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</si>
  <si>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</si>
  <si>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</si>
  <si>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</si>
  <si>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</si>
  <si>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</si>
  <si>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</si>
  <si>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</si>
  <si>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</si>
  <si>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</si>
  <si>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</si>
  <si>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</si>
  <si>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</si>
  <si>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</si>
  <si>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</si>
  <si>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</si>
  <si>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</si>
  <si>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</si>
  <si>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</si>
  <si>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</si>
  <si>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</si>
  <si>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</si>
  <si>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</si>
  <si>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</si>
  <si>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</si>
  <si>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</si>
  <si>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</si>
  <si>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</si>
  <si>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</si>
  <si>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</si>
  <si>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</si>
  <si>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</si>
  <si>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</si>
  <si>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</si>
  <si>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</si>
  <si>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</si>
  <si>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</si>
  <si>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</si>
  <si>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</si>
  <si>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</si>
  <si>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</si>
  <si>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</si>
  <si>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</si>
  <si>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</si>
  <si>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</si>
  <si>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</si>
  <si>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</si>
  <si>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</si>
  <si>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</si>
  <si>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</si>
  <si>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</si>
  <si>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</si>
  <si>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</si>
  <si>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</si>
  <si>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</si>
  <si>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</si>
  <si>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</si>
  <si>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</si>
  <si>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</si>
  <si>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</si>
  <si>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</si>
  <si>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</si>
  <si>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</si>
  <si>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</si>
  <si>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</si>
  <si>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</si>
  <si>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</si>
  <si>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</si>
  <si>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</si>
  <si>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</si>
  <si>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</si>
  <si>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</si>
  <si>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</si>
  <si>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</si>
  <si>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</si>
  <si>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</si>
  <si>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</si>
  <si>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</si>
  <si>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</si>
  <si>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</si>
  <si>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</si>
  <si>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</si>
  <si>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</si>
  <si>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</si>
  <si>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</si>
  <si>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</si>
  <si>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</si>
  <si>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</si>
  <si>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</si>
  <si>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</si>
  <si>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</si>
  <si>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</si>
  <si>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</si>
  <si>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</si>
  <si>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</si>
  <si>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</si>
  <si>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</si>
  <si>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</si>
  <si>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</si>
  <si>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</si>
  <si>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</si>
  <si>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</si>
  <si>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</si>
  <si>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</si>
  <si>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</si>
  <si>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</si>
  <si>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</si>
  <si>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</si>
  <si>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</si>
  <si>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</si>
  <si>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</si>
  <si>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</si>
  <si>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</si>
  <si>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</si>
  <si>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</si>
  <si>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</si>
  <si>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</si>
  <si>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</si>
  <si>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</si>
  <si>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</si>
  <si>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</si>
  <si>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</si>
  <si>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</si>
  <si>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</si>
  <si>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</si>
  <si>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</si>
  <si>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</si>
  <si>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</si>
  <si>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</si>
  <si>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</si>
  <si>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</si>
  <si>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</si>
  <si>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</si>
  <si>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</si>
  <si>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</si>
  <si>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</si>
  <si>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</si>
  <si>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</si>
  <si>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</si>
  <si>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</si>
  <si>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</si>
  <si>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</si>
  <si>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</si>
  <si>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</si>
  <si>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</si>
  <si>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</si>
  <si>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</si>
  <si>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</si>
  <si>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</si>
  <si>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</si>
  <si>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</si>
  <si>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</si>
  <si>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</si>
  <si>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</si>
  <si>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</si>
  <si>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</si>
  <si>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</si>
  <si>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</si>
  <si>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</si>
  <si>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</si>
  <si>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</si>
  <si>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</si>
  <si>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</si>
  <si>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</si>
  <si>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</si>
  <si>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</si>
  <si>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</si>
  <si>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</si>
  <si>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</si>
  <si>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</si>
  <si>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</si>
  <si>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</si>
  <si>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</si>
  <si>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</si>
  <si>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</si>
  <si>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</si>
  <si>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</si>
  <si>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</si>
  <si>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</si>
  <si>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</si>
  <si>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</si>
  <si>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</si>
  <si>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</si>
  <si>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</si>
  <si>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</si>
  <si>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</si>
  <si>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</si>
  <si>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</si>
  <si>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</si>
  <si>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</si>
  <si>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</si>
  <si>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</si>
  <si>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</si>
  <si>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</si>
  <si>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</si>
  <si>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</si>
  <si>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</si>
  <si>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</si>
  <si>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</si>
  <si>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</si>
  <si>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</si>
  <si>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</si>
  <si>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</si>
  <si>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</si>
  <si>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</si>
  <si>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</si>
  <si>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</si>
  <si>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</si>
  <si>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</si>
  <si>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</si>
  <si>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</si>
  <si>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</si>
  <si>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</si>
  <si>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</si>
  <si>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</si>
  <si>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</si>
  <si>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</si>
  <si>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</si>
  <si>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</si>
  <si>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</si>
  <si>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</si>
  <si>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</si>
  <si>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</si>
  <si>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</si>
  <si>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</si>
  <si>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</si>
  <si>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</si>
  <si>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</si>
  <si>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</si>
  <si>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</si>
  <si>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</si>
  <si>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</si>
  <si>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</si>
  <si>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</si>
  <si>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</si>
  <si>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</si>
  <si>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</si>
  <si>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</si>
  <si>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</si>
  <si>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</si>
  <si>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</si>
  <si>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</si>
  <si>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</si>
  <si>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</si>
  <si>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</si>
  <si>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</si>
  <si>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</si>
  <si>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</si>
  <si>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</si>
  <si>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</si>
  <si>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</si>
  <si>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</si>
  <si>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</si>
  <si>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</si>
  <si>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</si>
  <si>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</si>
  <si>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</si>
  <si>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</si>
  <si>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</si>
  <si>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</si>
  <si>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</si>
  <si>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</si>
  <si>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</si>
  <si>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</si>
  <si>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</si>
  <si>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</si>
  <si>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</si>
  <si>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</si>
  <si>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</si>
  <si>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</si>
  <si>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</si>
  <si>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</si>
  <si>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</si>
  <si>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</si>
  <si>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</si>
  <si>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</si>
  <si>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</si>
  <si>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</si>
  <si>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</si>
  <si>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</si>
  <si>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</si>
  <si>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</si>
  <si>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</si>
  <si>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</si>
  <si>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</si>
  <si>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</si>
  <si>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</si>
  <si>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</si>
  <si>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</si>
  <si>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</si>
  <si>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</si>
  <si>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</si>
  <si>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</si>
  <si>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</si>
  <si>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</si>
  <si>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</si>
  <si>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</si>
  <si>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</si>
  <si>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</si>
  <si>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</si>
  <si>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</si>
  <si>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</si>
  <si>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</si>
  <si>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</si>
  <si>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</si>
  <si>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</si>
  <si>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</si>
  <si>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</si>
  <si>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</si>
  <si>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</si>
  <si>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</si>
  <si>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</si>
  <si>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</si>
  <si>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</si>
  <si>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</si>
  <si>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</si>
  <si>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</si>
  <si>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</si>
  <si>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</si>
  <si>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</si>
  <si>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</si>
  <si>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</si>
  <si>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</si>
  <si>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</si>
  <si>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</si>
  <si>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</si>
  <si>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</si>
  <si>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</si>
  <si>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</si>
  <si>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</si>
  <si>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</si>
  <si>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</si>
  <si>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</si>
  <si>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</si>
  <si>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</si>
  <si>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</si>
  <si>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</si>
  <si>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</si>
  <si>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</si>
  <si>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</si>
  <si>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</si>
  <si>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</si>
  <si>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</si>
  <si>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</si>
  <si>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</si>
  <si>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</si>
  <si>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</si>
  <si>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</si>
  <si>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</si>
  <si>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</si>
  <si>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</si>
  <si>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</si>
  <si>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</si>
  <si>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</si>
  <si>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</si>
  <si>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</si>
  <si>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</si>
  <si>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</si>
  <si>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</si>
  <si>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</si>
  <si>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</si>
  <si>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</si>
  <si>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</si>
  <si>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</si>
  <si>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</si>
  <si>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</si>
  <si>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</si>
  <si>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</si>
  <si>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</si>
  <si>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</si>
  <si>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</si>
  <si>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</si>
  <si>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</si>
  <si>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</si>
  <si>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</si>
  <si>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</si>
  <si>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</si>
  <si>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</si>
  <si>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</si>
  <si>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</si>
  <si>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</si>
  <si>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</si>
  <si>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</si>
  <si>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</si>
  <si>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</si>
  <si>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</si>
  <si>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</si>
  <si>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</si>
  <si>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</si>
  <si>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</si>
  <si>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</si>
  <si>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</si>
  <si>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</si>
  <si>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</si>
  <si>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</si>
  <si>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</si>
  <si>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</si>
  <si>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</si>
  <si>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</si>
  <si>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</si>
  <si>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</si>
  <si>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</si>
  <si>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</si>
  <si>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</si>
  <si>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</si>
  <si>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</si>
  <si>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</si>
  <si>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</si>
  <si>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</si>
  <si>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</si>
  <si>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</si>
  <si>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</si>
  <si>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</si>
  <si>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</si>
  <si>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</si>
  <si>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</si>
  <si>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</si>
  <si>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</si>
  <si>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</si>
  <si>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</si>
  <si>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</si>
  <si>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</si>
  <si>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</si>
  <si>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</si>
  <si>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</si>
  <si>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</si>
  <si>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</si>
  <si>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</si>
  <si>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</si>
  <si>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</si>
  <si>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</si>
  <si>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</si>
  <si>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</si>
  <si>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</si>
  <si>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</si>
  <si>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</si>
  <si>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</si>
  <si>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</si>
  <si>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</si>
  <si>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</si>
  <si>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</si>
  <si>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</si>
  <si>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</si>
  <si>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</si>
  <si>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</si>
  <si>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</si>
  <si>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</si>
  <si>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</si>
  <si>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</si>
  <si>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</si>
  <si>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</si>
  <si>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</si>
  <si>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</si>
  <si>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</si>
  <si>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</si>
  <si>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</si>
  <si>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</si>
  <si>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</si>
  <si>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</si>
  <si>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</si>
  <si>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</si>
  <si>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</si>
  <si>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</si>
  <si>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</si>
  <si>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</si>
  <si>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</si>
  <si>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</si>
  <si>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</si>
  <si>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</si>
  <si>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</si>
  <si>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</si>
  <si>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</si>
  <si>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</si>
  <si>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</si>
  <si>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</si>
  <si>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</si>
  <si>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</si>
  <si>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</si>
  <si>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</si>
  <si>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</si>
  <si>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</si>
  <si>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</si>
  <si>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</si>
  <si>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</si>
  <si>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</si>
  <si>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</si>
  <si>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</si>
  <si>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</si>
  <si>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</si>
  <si>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</si>
  <si>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</si>
  <si>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</si>
  <si>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</si>
  <si>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</si>
  <si>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</si>
  <si>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</si>
  <si>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</si>
  <si>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</si>
  <si>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</si>
  <si>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</si>
  <si>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</si>
  <si>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</si>
  <si>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</si>
  <si>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</si>
  <si>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</si>
  <si>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</si>
  <si>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</si>
  <si>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</si>
  <si>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</si>
  <si>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</si>
  <si>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</si>
  <si>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</si>
  <si>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</si>
  <si>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</si>
  <si>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</si>
  <si>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</si>
  <si>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</si>
  <si>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</si>
  <si>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</si>
  <si>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</si>
  <si>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</si>
  <si>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</si>
  <si>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</si>
  <si>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</si>
  <si>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</si>
  <si>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</si>
  <si>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</si>
  <si>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</si>
  <si>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</si>
  <si>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</si>
  <si>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</si>
  <si>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</si>
  <si>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</si>
  <si>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</si>
  <si>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</si>
  <si>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</si>
  <si>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</si>
  <si>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</si>
  <si>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</si>
  <si>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</si>
  <si>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</si>
  <si>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</si>
  <si>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</si>
  <si>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</si>
  <si>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</si>
  <si>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</si>
  <si>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</si>
  <si>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</si>
  <si>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</si>
  <si>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</si>
  <si>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</si>
  <si>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</si>
  <si>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</si>
  <si>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</si>
  <si>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</si>
  <si>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</si>
  <si>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</si>
  <si>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</si>
  <si>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</si>
  <si>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</si>
  <si>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</si>
  <si>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</si>
  <si>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</si>
  <si>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</si>
  <si>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</si>
  <si>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</si>
  <si>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</si>
  <si>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</si>
  <si>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</si>
  <si>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</si>
  <si>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</si>
  <si>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</si>
  <si>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</si>
  <si>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</si>
  <si>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</si>
  <si>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</si>
  <si>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</si>
  <si>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</si>
  <si>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</si>
  <si>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</si>
  <si>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</si>
  <si>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</si>
  <si>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</si>
  <si>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</si>
  <si>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</si>
  <si>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</si>
  <si>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</si>
  <si>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</si>
  <si>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</si>
  <si>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</si>
  <si>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</si>
  <si>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</si>
  <si>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</si>
  <si>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</si>
  <si>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</si>
  <si>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</si>
  <si>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</si>
  <si>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</si>
  <si>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</si>
  <si>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</si>
  <si>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</si>
  <si>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</si>
  <si>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</si>
  <si>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</si>
  <si>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</si>
  <si>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</si>
  <si>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</si>
  <si>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</si>
  <si>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</si>
  <si>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</si>
  <si>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</si>
  <si>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</si>
  <si>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</si>
  <si>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</si>
  <si>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</si>
  <si>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</si>
  <si>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</si>
  <si>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</si>
  <si>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</si>
  <si>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</si>
  <si>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</si>
  <si>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</si>
  <si>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</si>
  <si>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</si>
  <si>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</si>
  <si>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</si>
  <si>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</si>
  <si>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</si>
  <si>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</si>
  <si>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</si>
  <si>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</si>
  <si>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</si>
  <si>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</si>
  <si>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</si>
  <si>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</si>
  <si>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</si>
  <si>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</si>
  <si>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</si>
  <si>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</si>
  <si>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</si>
  <si>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</si>
  <si>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</si>
  <si>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</si>
  <si>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</si>
  <si>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</si>
  <si>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</si>
  <si>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</si>
  <si>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</si>
  <si>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</si>
  <si>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</si>
  <si>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</si>
  <si>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</si>
  <si>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</si>
  <si>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</si>
  <si>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</si>
  <si>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</si>
  <si>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</si>
  <si>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</si>
  <si>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</si>
  <si>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</si>
  <si>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</si>
  <si>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</si>
  <si>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</si>
  <si>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</si>
  <si>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</si>
  <si>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</si>
  <si>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</si>
  <si>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</si>
  <si>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</si>
  <si>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</si>
  <si>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</si>
  <si>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</si>
  <si>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</si>
  <si>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</si>
  <si>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</si>
  <si>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</si>
  <si>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</si>
  <si>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</si>
  <si>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</si>
  <si>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</si>
  <si>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</si>
  <si>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</si>
  <si>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</si>
  <si>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</si>
  <si>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</si>
  <si>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</si>
  <si>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</si>
  <si>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</si>
  <si>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</si>
  <si>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</si>
  <si>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</si>
  <si>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</si>
  <si>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</si>
  <si>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</si>
  <si>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</si>
  <si>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</si>
  <si>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</si>
  <si>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</si>
  <si>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</si>
  <si>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</si>
  <si>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</si>
  <si>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</si>
  <si>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</si>
  <si>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</si>
  <si>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</si>
  <si>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</si>
  <si>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</si>
  <si>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</si>
  <si>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</si>
  <si>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</si>
  <si>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</si>
  <si>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</si>
  <si>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</si>
  <si>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</si>
  <si>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</si>
  <si>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</si>
  <si>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</si>
  <si>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</si>
  <si>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</si>
  <si>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</si>
  <si>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</si>
  <si>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</si>
  <si>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</si>
  <si>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</si>
  <si>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</si>
  <si>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</si>
  <si>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</si>
  <si>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</si>
  <si>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</si>
  <si>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</si>
  <si>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</si>
  <si>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</si>
  <si>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</si>
  <si>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</si>
  <si>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</si>
  <si>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</si>
  <si>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</si>
  <si>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</si>
  <si>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</si>
  <si>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</si>
  <si>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</si>
  <si>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</si>
  <si>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</si>
  <si>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</si>
  <si>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</si>
  <si>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</si>
  <si>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</si>
  <si>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</si>
  <si>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</si>
  <si>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</si>
  <si>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</si>
  <si>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</si>
  <si>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</si>
  <si>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</si>
  <si>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</si>
  <si>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</si>
  <si>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</si>
  <si>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</si>
  <si>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</si>
  <si>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</si>
  <si>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</si>
  <si>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</si>
  <si>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</si>
  <si>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</si>
  <si>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</si>
  <si>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</si>
  <si>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</si>
  <si>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</si>
  <si>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</si>
  <si>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</si>
  <si>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</si>
  <si>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</si>
  <si>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</si>
  <si>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</si>
  <si>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</si>
  <si>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</si>
  <si>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</si>
  <si>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</si>
  <si>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</si>
  <si>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</si>
  <si>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</si>
  <si>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</si>
  <si>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</si>
  <si>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</si>
  <si>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</si>
  <si>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</si>
  <si>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</si>
  <si>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</si>
  <si>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</si>
  <si>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</si>
  <si>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</si>
  <si>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</si>
  <si>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</si>
  <si>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</si>
  <si>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</si>
  <si>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</si>
  <si>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</si>
  <si>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</si>
  <si>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</si>
  <si>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</si>
  <si>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</si>
  <si>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</si>
  <si>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</si>
  <si>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</si>
  <si>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</si>
  <si>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</si>
  <si>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</si>
  <si>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</si>
  <si>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</si>
  <si>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</si>
  <si>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</si>
  <si>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</si>
  <si>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</si>
  <si>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</si>
  <si>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</si>
  <si>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</si>
  <si>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</si>
  <si>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</si>
  <si>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</si>
  <si>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</si>
  <si>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</si>
  <si>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</si>
  <si>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</si>
  <si>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</si>
  <si>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</si>
  <si>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</si>
  <si>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</si>
  <si>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</si>
  <si>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</si>
  <si>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</si>
  <si>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</si>
  <si>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</si>
  <si>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</si>
  <si>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</si>
  <si>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</si>
  <si>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</si>
  <si>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</si>
  <si>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</si>
  <si>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</si>
  <si>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</si>
  <si>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</si>
  <si>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</si>
  <si>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</si>
  <si>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</si>
  <si>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</si>
  <si>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</si>
  <si>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</si>
  <si>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</si>
  <si>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</si>
  <si>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</si>
  <si>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</si>
  <si>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</si>
  <si>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</si>
  <si>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</si>
  <si>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</si>
  <si>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</si>
  <si>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</si>
  <si>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</si>
  <si>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</si>
  <si>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</si>
  <si>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</si>
  <si>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</si>
  <si>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</si>
  <si>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</si>
  <si>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</si>
  <si>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</si>
  <si>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</si>
  <si>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</si>
  <si>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</si>
  <si>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</si>
  <si>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</si>
  <si>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</si>
  <si>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</si>
  <si>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</si>
  <si>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</si>
  <si>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</si>
  <si>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</si>
  <si>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</si>
  <si>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</si>
  <si>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</si>
  <si>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</si>
  <si>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</si>
  <si>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</si>
  <si>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</si>
  <si>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</si>
  <si>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</si>
  <si>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</si>
  <si>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</si>
  <si>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</si>
  <si>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</si>
  <si>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</si>
  <si>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</si>
  <si>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</si>
  <si>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</si>
  <si>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</si>
  <si>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</si>
  <si>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</si>
  <si>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</si>
  <si>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</si>
  <si>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</si>
  <si>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</si>
  <si>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</si>
  <si>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</si>
  <si>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</si>
  <si>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</si>
  <si>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</si>
  <si>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</si>
  <si>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</si>
  <si>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</si>
  <si>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</si>
  <si>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</si>
  <si>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</si>
  <si>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</si>
  <si>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</si>
  <si>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</si>
  <si>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</si>
  <si>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</si>
  <si>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</si>
  <si>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</si>
  <si>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</si>
  <si>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</si>
  <si>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</si>
  <si>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</si>
  <si>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</si>
  <si>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</si>
  <si>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</si>
  <si>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</si>
  <si>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</si>
  <si>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</si>
  <si>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</si>
  <si>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</si>
  <si>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</si>
  <si>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</si>
  <si>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</si>
  <si>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</si>
  <si>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</si>
  <si>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</si>
  <si>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</si>
  <si>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</si>
  <si>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</si>
  <si>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</si>
  <si>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</si>
  <si>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</si>
  <si>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</si>
  <si>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</si>
  <si>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</si>
  <si>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</si>
  <si>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</si>
  <si>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</si>
  <si>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</si>
  <si>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</si>
  <si>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</si>
  <si>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</si>
  <si>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</si>
  <si>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</si>
  <si>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</si>
  <si>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</si>
  <si>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</si>
  <si>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</si>
  <si>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</si>
  <si>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</si>
  <si>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</si>
  <si>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</si>
  <si>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</si>
  <si>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</si>
  <si>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</si>
  <si>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</si>
  <si>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</si>
  <si>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</si>
  <si>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</si>
  <si>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</si>
  <si>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</si>
  <si>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</si>
  <si>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</si>
  <si>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</si>
  <si>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</si>
  <si>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</si>
  <si>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</si>
  <si>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</si>
  <si>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</si>
  <si>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</si>
  <si>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</si>
  <si>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</si>
  <si>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</si>
  <si>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</si>
  <si>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</si>
  <si>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</si>
  <si>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</si>
  <si>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</si>
  <si>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</si>
  <si>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</si>
  <si>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</si>
  <si>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</si>
  <si>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</si>
  <si>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</si>
  <si>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</si>
  <si>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</si>
  <si>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</si>
  <si>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</si>
  <si>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</si>
  <si>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</si>
  <si>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</si>
  <si>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</si>
  <si>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</si>
  <si>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</si>
  <si>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</si>
  <si>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</si>
  <si>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</si>
  <si>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</si>
  <si>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</si>
  <si>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</si>
  <si>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</si>
  <si>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</si>
  <si>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</si>
  <si>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</si>
  <si>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</si>
  <si>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</si>
  <si>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</si>
  <si>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</si>
  <si>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</si>
  <si>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</si>
  <si>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</si>
  <si>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</si>
  <si>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</si>
  <si>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</si>
  <si>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</si>
  <si>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</si>
  <si>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</si>
  <si>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</si>
  <si>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</si>
  <si>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</si>
  <si>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</si>
  <si>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</si>
  <si>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</si>
  <si>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</si>
  <si>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</si>
  <si>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</si>
  <si>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</si>
  <si>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</si>
  <si>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</si>
  <si>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</si>
  <si>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</si>
  <si>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</si>
  <si>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</si>
  <si>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</si>
  <si>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</si>
  <si>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</si>
  <si>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</si>
  <si>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</si>
  <si>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</si>
  <si>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</si>
  <si>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</si>
  <si>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</si>
  <si>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</si>
  <si>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</si>
  <si>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</si>
  <si>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</si>
  <si>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</si>
  <si>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</si>
  <si>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</si>
  <si>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</si>
  <si>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</si>
  <si>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</si>
  <si>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</si>
  <si>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</si>
  <si>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</si>
  <si>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</si>
  <si>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</si>
  <si>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</si>
  <si>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</si>
  <si>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</si>
  <si>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</si>
  <si>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</si>
  <si>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</si>
  <si>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</si>
  <si>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</si>
  <si>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</si>
  <si>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</si>
  <si>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</si>
  <si>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</si>
  <si>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</si>
  <si>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</si>
  <si>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</si>
  <si>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</si>
  <si>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</si>
  <si>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</si>
  <si>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</si>
  <si>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</si>
  <si>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</si>
  <si>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</si>
  <si>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</si>
  <si>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</si>
  <si>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</si>
  <si>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</si>
  <si>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</si>
  <si>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</si>
  <si>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</si>
  <si>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</si>
  <si>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</si>
  <si>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</si>
  <si>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</si>
  <si>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</si>
  <si>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</si>
  <si>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</si>
  <si>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</si>
  <si>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</si>
  <si>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</si>
  <si>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</si>
  <si>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</si>
  <si>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</si>
  <si>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</si>
  <si>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</si>
  <si>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</si>
  <si>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</si>
  <si>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</si>
  <si>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</si>
  <si>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</si>
  <si>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</si>
  <si>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</si>
  <si>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</si>
  <si>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</si>
  <si>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</si>
  <si>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</si>
  <si>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</si>
  <si>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</si>
  <si>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</si>
  <si>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</si>
  <si>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</si>
  <si>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</si>
  <si>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</si>
  <si>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</si>
  <si>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</si>
  <si>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</si>
  <si>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</si>
  <si>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</si>
  <si>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</si>
  <si>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</si>
  <si>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</si>
  <si>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</si>
  <si>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</si>
  <si>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</si>
  <si>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</si>
  <si>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</si>
  <si>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</si>
  <si>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</si>
  <si>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</si>
  <si>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</si>
  <si>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</si>
  <si>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</si>
  <si>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</si>
  <si>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</si>
  <si>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</si>
  <si>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</si>
  <si>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</si>
  <si>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</si>
  <si>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</si>
  <si>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</si>
  <si>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</si>
  <si>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</si>
  <si>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</si>
  <si>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</si>
  <si>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</si>
  <si>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</si>
  <si>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</si>
  <si>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</si>
  <si>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</si>
  <si>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</si>
  <si>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</si>
  <si>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</si>
  <si>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</si>
  <si>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</si>
  <si>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</si>
  <si>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</si>
  <si>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</si>
  <si>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</si>
  <si>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</si>
  <si>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</si>
  <si>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</si>
  <si>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</si>
  <si>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</si>
  <si>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</si>
  <si>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</si>
  <si>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</si>
  <si>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</si>
  <si>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</si>
  <si>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</si>
  <si>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</si>
  <si>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</si>
  <si>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</si>
  <si>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</si>
  <si>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</si>
  <si>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</si>
  <si>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</si>
  <si>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</si>
  <si>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</si>
  <si>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</si>
  <si>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</si>
  <si>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</si>
  <si>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</si>
  <si>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</si>
  <si>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</si>
  <si>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</si>
  <si>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</si>
  <si>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</si>
  <si>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</si>
  <si>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</si>
  <si>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</si>
  <si>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</si>
  <si>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</si>
  <si>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</si>
  <si>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</si>
  <si>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</si>
  <si>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</si>
  <si>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</si>
  <si>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</si>
  <si>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</si>
  <si>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</si>
  <si>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</si>
  <si>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</si>
  <si>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</si>
  <si>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</si>
  <si>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</si>
  <si>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</si>
  <si>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</si>
  <si>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</si>
  <si>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</si>
  <si>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</si>
  <si>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</si>
  <si>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</si>
  <si>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</si>
  <si>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</si>
  <si>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</si>
  <si>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</si>
  <si>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</si>
  <si>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</si>
  <si>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</si>
  <si>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</si>
  <si>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</si>
  <si>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</si>
  <si>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</si>
  <si>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</si>
  <si>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</si>
  <si>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</si>
  <si>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</si>
  <si>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</si>
  <si>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</si>
  <si>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</si>
  <si>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</si>
  <si>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</si>
  <si>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</si>
  <si>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</si>
  <si>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</si>
  <si>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</si>
  <si>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</si>
  <si>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</si>
  <si>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</si>
  <si>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</si>
  <si>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</si>
  <si>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</si>
  <si>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</si>
  <si>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</si>
  <si>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</si>
  <si>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</si>
  <si>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</si>
  <si>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</si>
  <si>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</si>
  <si>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</si>
  <si>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</si>
  <si>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</si>
  <si>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</si>
  <si>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</si>
  <si>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</si>
  <si>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</si>
  <si>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</si>
  <si>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</si>
  <si>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</si>
  <si>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</si>
  <si>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</si>
  <si>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</si>
  <si>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</si>
  <si>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</si>
  <si>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</si>
  <si>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</si>
  <si>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</si>
  <si>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</si>
  <si>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</si>
  <si>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</si>
  <si>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</si>
  <si>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</si>
  <si>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</si>
  <si>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</si>
  <si>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</si>
  <si>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</si>
  <si>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</si>
  <si>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</si>
  <si>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</si>
  <si>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</si>
  <si>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</si>
  <si>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</si>
  <si>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</si>
  <si>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</si>
  <si>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</si>
  <si>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</si>
  <si>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</si>
  <si>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</si>
  <si>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</si>
  <si>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</si>
  <si>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</si>
  <si>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</si>
  <si>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</si>
  <si>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</si>
  <si>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</si>
  <si>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</si>
  <si>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</si>
  <si>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</si>
  <si>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</si>
  <si>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</si>
  <si>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</si>
  <si>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</si>
  <si>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</si>
  <si>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</si>
  <si>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</si>
  <si>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</si>
  <si>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</si>
  <si>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</si>
  <si>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</si>
  <si>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</si>
  <si>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</si>
  <si>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</si>
  <si>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</si>
  <si>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</si>
  <si>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</si>
  <si>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</si>
  <si>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</si>
  <si>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</si>
  <si>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</si>
  <si>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</si>
  <si>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</si>
  <si>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</si>
  <si>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</si>
  <si>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</si>
  <si>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</si>
  <si>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</si>
  <si>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</si>
  <si>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</si>
  <si>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</si>
  <si>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</si>
  <si>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</si>
  <si>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</si>
  <si>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</si>
  <si>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</si>
  <si>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</si>
  <si>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</si>
  <si>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</si>
  <si>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</si>
  <si>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</si>
  <si>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</si>
  <si>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</si>
  <si>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</si>
  <si>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</si>
  <si>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</si>
  <si>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</si>
  <si>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</si>
  <si>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</si>
  <si>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</si>
  <si>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</si>
  <si>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</si>
  <si>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</si>
  <si>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</si>
  <si>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</si>
  <si>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</si>
  <si>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</si>
  <si>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</si>
  <si>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</si>
  <si>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</si>
  <si>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</si>
  <si>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</si>
  <si>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</si>
  <si>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</si>
  <si>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</si>
  <si>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</si>
  <si>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</si>
  <si>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</si>
  <si>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</si>
  <si>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</si>
  <si>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</si>
  <si>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</si>
  <si>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</si>
  <si>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</si>
  <si>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</si>
  <si>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</si>
  <si>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</si>
  <si>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</si>
  <si>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</si>
  <si>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</si>
  <si>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</si>
  <si>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</si>
  <si>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</si>
  <si>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</si>
  <si>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</si>
  <si>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</si>
  <si>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</si>
  <si>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</si>
  <si>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</si>
  <si>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</si>
  <si>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</si>
  <si>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</si>
  <si>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</si>
  <si>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</si>
  <si>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</si>
  <si>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</si>
  <si>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</si>
  <si>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</si>
  <si>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</si>
  <si>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</si>
  <si>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</si>
  <si>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</si>
  <si>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</si>
  <si>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</si>
  <si>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</si>
  <si>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</si>
  <si>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</si>
  <si>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</si>
  <si>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</si>
  <si>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</si>
  <si>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</si>
  <si>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</si>
  <si>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</si>
  <si>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</si>
  <si>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</si>
  <si>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</si>
  <si>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</si>
  <si>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</si>
  <si>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</si>
  <si>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</si>
  <si>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</si>
  <si>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</si>
  <si>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</si>
  <si>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</si>
  <si>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</si>
  <si>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</si>
  <si>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</si>
  <si>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</si>
  <si>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</si>
  <si>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</si>
  <si>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</si>
  <si>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</si>
  <si>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</si>
  <si>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</si>
  <si>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</si>
  <si>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</si>
  <si>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</si>
  <si>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</si>
  <si>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</si>
  <si>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</si>
  <si>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</si>
  <si>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</si>
  <si>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</si>
  <si>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</si>
  <si>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</si>
  <si>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</si>
  <si>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</si>
  <si>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</si>
  <si>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</si>
  <si>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</si>
  <si>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</si>
  <si>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</si>
  <si>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</si>
  <si>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</si>
  <si>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</si>
  <si>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</si>
  <si>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</si>
  <si>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</si>
  <si>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</si>
  <si>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</si>
  <si>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</si>
  <si>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</si>
  <si>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</si>
  <si>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</si>
  <si>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</si>
  <si>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</si>
  <si>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</si>
  <si>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</si>
  <si>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</si>
  <si>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</si>
  <si>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</si>
  <si>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</si>
  <si>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</si>
  <si>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</si>
  <si>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</si>
  <si>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</si>
  <si>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</si>
  <si>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</si>
  <si>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</si>
  <si>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</si>
  <si>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</si>
  <si>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</si>
  <si>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</si>
  <si>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</si>
  <si>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</si>
  <si>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</si>
  <si>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</si>
  <si>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</si>
  <si>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</si>
  <si>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</si>
  <si>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</si>
  <si>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</si>
  <si>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</si>
  <si>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</si>
  <si>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</si>
  <si>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</si>
  <si>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</si>
  <si>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</si>
  <si>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</si>
  <si>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</si>
  <si>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</si>
  <si>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</si>
  <si>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</si>
  <si>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</si>
  <si>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</si>
  <si>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</si>
  <si>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</si>
  <si>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</si>
  <si>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</si>
  <si>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</si>
  <si>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</si>
  <si>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</si>
  <si>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</si>
  <si>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</si>
  <si>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</si>
  <si>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</si>
  <si>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</si>
  <si>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</si>
  <si>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</si>
  <si>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</si>
  <si>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</si>
  <si>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</si>
  <si>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</si>
  <si>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</si>
  <si>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</si>
  <si>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</si>
  <si>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</si>
  <si>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</si>
  <si>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</si>
  <si>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</si>
  <si>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</si>
  <si>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</si>
  <si>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</si>
  <si>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</si>
  <si>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</si>
  <si>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</si>
  <si>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</si>
  <si>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</si>
  <si>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</si>
  <si>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</si>
  <si>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</si>
  <si>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</si>
  <si>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</si>
  <si>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</si>
  <si>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</si>
  <si>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</si>
  <si>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</si>
  <si>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</si>
  <si>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</si>
  <si>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</si>
  <si>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</si>
  <si>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</si>
  <si>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</si>
  <si>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</si>
  <si>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</si>
  <si>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</si>
  <si>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</si>
  <si>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</si>
  <si>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</si>
  <si>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</si>
  <si>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</si>
  <si>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</si>
  <si>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</si>
  <si>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</si>
  <si>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</si>
  <si>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</si>
  <si>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</si>
  <si>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</si>
  <si>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</si>
  <si>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</si>
  <si>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</si>
  <si>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</si>
  <si>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</si>
  <si>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</si>
  <si>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</si>
  <si>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</si>
  <si>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</si>
  <si>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</si>
  <si>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</si>
  <si>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</si>
  <si>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</si>
  <si>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</si>
  <si>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</si>
  <si>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</si>
  <si>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</si>
  <si>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</si>
  <si>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</si>
  <si>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</si>
  <si>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</si>
  <si>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</si>
  <si>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</si>
  <si>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</si>
  <si>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</si>
  <si>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</si>
  <si>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</si>
  <si>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</si>
  <si>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</si>
  <si>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</si>
  <si>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</si>
  <si>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</si>
  <si>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</si>
  <si>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</si>
  <si>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</si>
  <si>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</si>
  <si>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</si>
  <si>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</si>
  <si>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</si>
  <si>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</si>
  <si>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</si>
  <si>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</si>
  <si>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</si>
  <si>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</si>
  <si>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</si>
  <si>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</si>
  <si>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</si>
  <si>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</si>
  <si>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</si>
  <si>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</si>
  <si>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</si>
  <si>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</si>
  <si>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</si>
  <si>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</si>
  <si>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</si>
  <si>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</si>
  <si>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</si>
  <si>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</si>
  <si>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</si>
  <si>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</si>
  <si>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</si>
  <si>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</si>
  <si>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</si>
  <si>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</si>
  <si>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</si>
  <si>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</si>
  <si>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</si>
  <si>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</si>
  <si>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</si>
  <si>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</si>
  <si>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</si>
  <si>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</si>
  <si>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</si>
  <si>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</si>
  <si>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</si>
  <si>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</si>
  <si>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</si>
  <si>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</si>
  <si>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</si>
  <si>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</si>
  <si>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</si>
  <si>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</si>
  <si>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</si>
  <si>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</si>
  <si>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</si>
  <si>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</si>
  <si>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</si>
  <si>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</si>
  <si>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</si>
  <si>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</si>
  <si>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</si>
  <si>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</si>
  <si>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</si>
  <si>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</si>
  <si>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</si>
  <si>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</si>
  <si>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</si>
  <si>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</si>
  <si>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</si>
  <si>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</si>
  <si>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</si>
  <si>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</si>
  <si>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</si>
  <si>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</si>
  <si>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</si>
  <si>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</si>
  <si>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</si>
  <si>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</si>
  <si>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</si>
  <si>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</si>
  <si>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</si>
  <si>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</si>
  <si>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</si>
  <si>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</si>
  <si>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</si>
  <si>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</si>
  <si>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</si>
  <si>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</si>
  <si>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</si>
  <si>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</si>
  <si>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</si>
  <si>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</si>
  <si>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</si>
  <si>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</si>
  <si>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</si>
  <si>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</si>
  <si>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</si>
  <si>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</si>
  <si>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</si>
  <si>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</si>
  <si>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</si>
  <si>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</si>
  <si>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</si>
  <si>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</si>
  <si>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</si>
  <si>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</si>
  <si>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</si>
  <si>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</si>
  <si>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</si>
  <si>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</si>
  <si>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</si>
  <si>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</si>
  <si>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</si>
  <si>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</si>
  <si>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</si>
  <si>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</si>
  <si>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</si>
  <si>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</si>
  <si>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</si>
  <si>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</si>
  <si>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</si>
  <si>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</si>
  <si>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</si>
  <si>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</si>
  <si>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</si>
  <si>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</si>
  <si>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</si>
  <si>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</si>
  <si>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</si>
  <si>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</si>
  <si>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</si>
  <si>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</si>
  <si>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</si>
  <si>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</si>
  <si>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</si>
  <si>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</si>
  <si>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</si>
  <si>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</si>
  <si>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</si>
  <si>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</si>
  <si>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</si>
  <si>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</si>
  <si>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</si>
  <si>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</si>
  <si>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</si>
  <si>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</si>
  <si>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</si>
  <si>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</si>
  <si>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</si>
  <si>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</si>
  <si>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</si>
  <si>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</si>
  <si>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</si>
  <si>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</si>
  <si>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</si>
  <si>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</si>
  <si>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</si>
  <si>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</si>
  <si>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</si>
  <si>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</si>
  <si>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</si>
  <si>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</si>
  <si>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</si>
  <si>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</si>
  <si>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</si>
  <si>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</si>
  <si>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</si>
  <si>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</si>
  <si>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</si>
  <si>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</si>
  <si>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</si>
  <si>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</si>
  <si>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</si>
  <si>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</si>
  <si>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</si>
  <si>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</si>
  <si>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</si>
  <si>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</si>
  <si>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</si>
  <si>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</si>
  <si>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</si>
  <si>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</si>
  <si>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</si>
  <si>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</si>
  <si>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</si>
  <si>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</si>
  <si>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</si>
  <si>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</si>
  <si>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</si>
  <si>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</si>
  <si>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</si>
  <si>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</si>
  <si>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</si>
  <si>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</si>
  <si>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</si>
  <si>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</si>
  <si>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</si>
  <si>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</si>
  <si>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</si>
  <si>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</si>
  <si>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</si>
  <si>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</si>
  <si>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</si>
  <si>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</si>
  <si>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</si>
  <si>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</si>
  <si>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</si>
  <si>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</si>
  <si>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</si>
  <si>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</si>
  <si>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</si>
  <si>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</si>
  <si>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</si>
  <si>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</si>
  <si>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</si>
  <si>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</si>
  <si>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</si>
  <si>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</si>
  <si>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</si>
  <si>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</si>
  <si>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</si>
  <si>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</si>
  <si>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</si>
  <si>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</si>
  <si>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</si>
  <si>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</si>
  <si>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</si>
  <si>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</si>
  <si>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</si>
  <si>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</si>
  <si>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</si>
  <si>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</si>
  <si>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</si>
  <si>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</si>
  <si>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</si>
  <si>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</si>
  <si>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</si>
  <si>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</si>
  <si>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</si>
  <si>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</si>
  <si>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</si>
  <si>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</si>
  <si>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</si>
  <si>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</si>
  <si>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</si>
  <si>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</si>
  <si>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</si>
  <si>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</si>
  <si>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</si>
  <si>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</si>
  <si>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</si>
  <si>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</si>
  <si>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</si>
  <si>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</si>
  <si>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</si>
  <si>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</si>
  <si>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</si>
  <si>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</si>
  <si>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</si>
  <si>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</si>
  <si>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</si>
  <si>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</si>
  <si>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</si>
  <si>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</si>
  <si>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</si>
  <si>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</si>
  <si>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</si>
  <si>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</si>
  <si>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</si>
  <si>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</si>
  <si>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</si>
  <si>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</si>
  <si>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</si>
  <si>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</si>
  <si>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</si>
  <si>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</si>
  <si>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</si>
  <si>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</si>
  <si>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</si>
  <si>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</si>
  <si>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</si>
  <si>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</si>
  <si>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</si>
  <si>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</si>
  <si>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</si>
  <si>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</si>
  <si>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</si>
  <si>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</si>
  <si>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</si>
  <si>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</si>
  <si>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</si>
  <si>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</si>
  <si>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</si>
  <si>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</si>
  <si>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</si>
  <si>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</si>
  <si>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</si>
  <si>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</si>
  <si>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</si>
  <si>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</si>
  <si>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</si>
  <si>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</si>
  <si>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</si>
  <si>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</si>
  <si>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</si>
  <si>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</si>
  <si>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</si>
  <si>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</si>
  <si>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</si>
  <si>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</si>
  <si>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</si>
  <si>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</si>
  <si>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</si>
  <si>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</si>
  <si>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</si>
  <si>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</si>
  <si>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</si>
  <si>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</si>
  <si>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</si>
  <si>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</si>
  <si>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</si>
  <si>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</si>
  <si>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</si>
  <si>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</si>
  <si>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</si>
  <si>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</si>
  <si>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</si>
  <si>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</si>
  <si>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</si>
  <si>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</si>
  <si>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</si>
  <si>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</si>
  <si>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</si>
  <si>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</si>
  <si>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</si>
  <si>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</si>
  <si>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</si>
  <si>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</si>
  <si>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</si>
  <si>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</si>
  <si>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</si>
  <si>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</si>
  <si>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</si>
  <si>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</si>
  <si>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</si>
  <si>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</si>
  <si>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</si>
  <si>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</si>
  <si>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</si>
  <si>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</si>
  <si>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</si>
  <si>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</si>
  <si>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</si>
  <si>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</si>
  <si>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</si>
  <si>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</si>
  <si>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</si>
  <si>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</si>
  <si>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</si>
  <si>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</si>
  <si>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</si>
  <si>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</si>
  <si>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</si>
  <si>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</si>
  <si>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</si>
  <si>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</si>
  <si>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</si>
  <si>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</si>
  <si>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</si>
  <si>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</si>
  <si>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</si>
  <si>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</si>
  <si>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</si>
  <si>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</si>
  <si>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</si>
  <si>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</si>
  <si>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</si>
  <si>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</si>
  <si>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</si>
  <si>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</si>
  <si>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</si>
  <si>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</si>
  <si>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</si>
  <si>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</si>
  <si>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</si>
  <si>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</si>
  <si>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</si>
  <si>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</si>
  <si>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</si>
  <si>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</si>
  <si>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</si>
  <si>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</si>
  <si>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</si>
  <si>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</si>
  <si>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</si>
  <si>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</si>
  <si>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</si>
  <si>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</si>
  <si>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</si>
  <si>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</si>
  <si>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</si>
  <si>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</si>
  <si>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</si>
  <si>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</si>
  <si>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</si>
  <si>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</si>
  <si>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</si>
  <si>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</si>
  <si>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</si>
  <si>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</si>
  <si>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</si>
  <si>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</si>
  <si>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</si>
  <si>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</si>
  <si>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</si>
  <si>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</si>
  <si>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</si>
  <si>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</si>
  <si>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</si>
  <si>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</si>
  <si>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</si>
  <si>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</si>
  <si>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</si>
  <si>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</si>
  <si>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</si>
  <si>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</si>
  <si>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</si>
  <si>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</si>
  <si>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</si>
  <si>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</si>
  <si>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</si>
  <si>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</si>
  <si>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</si>
  <si>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</si>
  <si>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</si>
  <si>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</si>
  <si>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</si>
  <si>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</si>
  <si>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</si>
  <si>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</si>
  <si>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</si>
  <si>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</si>
  <si>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</si>
  <si>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</si>
  <si>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</si>
  <si>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</si>
  <si>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</si>
  <si>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</si>
  <si>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</si>
  <si>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</si>
  <si>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</si>
  <si>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</si>
  <si>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</si>
  <si>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</si>
  <si>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</si>
  <si>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</si>
  <si>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</si>
  <si>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</si>
  <si>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</si>
  <si>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</si>
  <si>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</si>
  <si>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</si>
  <si>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</si>
  <si>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</si>
  <si>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</si>
  <si>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</si>
  <si>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</si>
  <si>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</si>
  <si>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</si>
  <si>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</si>
  <si>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</si>
  <si>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</si>
  <si>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</si>
  <si>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</si>
  <si>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</si>
  <si>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</si>
  <si>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</si>
  <si>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</si>
  <si>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</si>
  <si>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</si>
  <si>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</si>
  <si>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</si>
  <si>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</si>
  <si>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</si>
  <si>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</si>
  <si>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</si>
  <si>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</si>
  <si>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</si>
  <si>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</si>
  <si>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</si>
  <si>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</si>
  <si>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</si>
  <si>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</si>
  <si>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</si>
  <si>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</si>
  <si>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</si>
  <si>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</si>
  <si>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</si>
  <si>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</si>
  <si>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</si>
  <si>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</si>
  <si>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</si>
  <si>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</si>
  <si>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</si>
  <si>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</si>
  <si>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</si>
  <si>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</si>
  <si>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</si>
  <si>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</si>
  <si>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</si>
  <si>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</si>
  <si>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</si>
  <si>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</si>
  <si>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</si>
  <si>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</si>
  <si>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</si>
  <si>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</si>
  <si>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</si>
  <si>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</si>
  <si>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</si>
  <si>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</si>
  <si>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</si>
  <si>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</si>
  <si>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</si>
  <si>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</si>
  <si>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</si>
  <si>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</si>
  <si>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</si>
  <si>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</si>
  <si>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</si>
  <si>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</si>
  <si>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</si>
  <si>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</si>
  <si>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</si>
  <si>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</si>
  <si>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</si>
  <si>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</si>
  <si>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</si>
  <si>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</si>
  <si>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</si>
  <si>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</si>
  <si>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</si>
  <si>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</si>
  <si>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</si>
  <si>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</si>
  <si>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</si>
  <si>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</si>
  <si>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</si>
  <si>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</si>
  <si>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</si>
  <si>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</si>
  <si>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</si>
  <si>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</si>
  <si>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</si>
  <si>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</si>
  <si>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</si>
  <si>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</si>
  <si>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</si>
  <si>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</si>
  <si>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</si>
  <si>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</si>
  <si>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</si>
  <si>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</si>
  <si>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</si>
  <si>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</si>
  <si>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</si>
  <si>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</si>
  <si>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</si>
  <si>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</si>
  <si>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</si>
  <si>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</si>
  <si>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</si>
  <si>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</si>
  <si>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</si>
  <si>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</si>
  <si>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</si>
  <si>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</si>
  <si>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</si>
  <si>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</si>
  <si>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</si>
  <si>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</si>
  <si>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</si>
  <si>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</si>
  <si>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</si>
  <si>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</si>
  <si>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</si>
  <si>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</si>
  <si>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</si>
  <si>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</si>
  <si>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</si>
  <si>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</si>
  <si>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</si>
  <si>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</si>
  <si>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</si>
  <si>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</si>
  <si>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</si>
  <si>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</si>
  <si>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</si>
  <si>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</si>
  <si>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</si>
  <si>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</si>
  <si>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</si>
  <si>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</si>
  <si>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</si>
  <si>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</si>
  <si>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</si>
  <si>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</si>
  <si>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</si>
  <si>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</si>
  <si>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</si>
  <si>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</si>
  <si>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</si>
  <si>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</si>
  <si>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</si>
  <si>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</si>
  <si>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</si>
  <si>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</si>
  <si>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</si>
  <si>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</si>
  <si>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</si>
  <si>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</si>
  <si>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</si>
  <si>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</si>
  <si>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</si>
  <si>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</si>
  <si>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</si>
  <si>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</si>
  <si>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</si>
  <si>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</si>
  <si>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</si>
  <si>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</si>
  <si>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</si>
  <si>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</si>
  <si>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</si>
  <si>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</si>
  <si>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</si>
  <si>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</si>
  <si>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</si>
  <si>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</si>
  <si>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</si>
  <si>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</si>
  <si>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</si>
  <si>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</si>
  <si>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</si>
  <si>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</si>
  <si>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</si>
  <si>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</si>
  <si>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</si>
  <si>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</si>
  <si>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</si>
  <si>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</si>
  <si>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</si>
  <si>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</si>
  <si>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</si>
  <si>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</si>
  <si>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</si>
  <si>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</si>
  <si>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</si>
  <si>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</si>
  <si>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</si>
  <si>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</si>
  <si>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</si>
  <si>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</si>
  <si>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</si>
  <si>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</si>
  <si>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</si>
  <si>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</si>
  <si>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</si>
  <si>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</si>
  <si>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</si>
  <si>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</si>
  <si>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</si>
  <si>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</si>
  <si>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</si>
  <si>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</si>
  <si>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</si>
  <si>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</si>
  <si>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</si>
  <si>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</si>
  <si>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</si>
  <si>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</si>
  <si>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</si>
  <si>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</si>
  <si>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</si>
  <si>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</si>
  <si>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</si>
  <si>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</si>
  <si>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</si>
  <si>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</si>
  <si>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</si>
  <si>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</si>
  <si>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</si>
  <si>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</si>
  <si>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</si>
  <si>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</si>
  <si>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</si>
  <si>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</si>
  <si>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</si>
  <si>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</si>
  <si>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</si>
  <si>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</si>
  <si>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</si>
  <si>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</si>
  <si>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</si>
  <si>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</si>
  <si>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</si>
  <si>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</si>
  <si>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</si>
  <si>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</si>
  <si>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</si>
  <si>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</si>
  <si>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</si>
  <si>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</si>
  <si>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</si>
  <si>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</si>
  <si>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</si>
  <si>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</si>
  <si>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</si>
  <si>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</si>
  <si>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</si>
  <si>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</si>
  <si>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</si>
  <si>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</si>
  <si>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</si>
  <si>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</si>
  <si>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</si>
  <si>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</si>
  <si>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</si>
  <si>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</si>
  <si>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</si>
  <si>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</si>
  <si>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</si>
  <si>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</si>
  <si>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</si>
  <si>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</si>
  <si>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</si>
  <si>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</si>
  <si>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</si>
  <si>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</si>
  <si>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</si>
  <si>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</si>
  <si>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</si>
  <si>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</si>
  <si>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</si>
  <si>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</si>
  <si>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</si>
  <si>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</si>
  <si>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</si>
  <si>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</si>
  <si>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</si>
  <si>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</si>
  <si>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</si>
  <si>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</si>
  <si>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</si>
  <si>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</si>
  <si>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</si>
  <si>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</si>
  <si>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</si>
  <si>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</si>
  <si>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</si>
  <si>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</si>
  <si>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</si>
  <si>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</si>
  <si>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</si>
  <si>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</si>
  <si>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</si>
  <si>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</si>
  <si>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</si>
  <si>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</si>
  <si>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</si>
  <si>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</si>
  <si>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</si>
  <si>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</si>
  <si>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</si>
  <si>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</si>
  <si>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</si>
  <si>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</si>
  <si>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</si>
  <si>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</si>
  <si>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</si>
  <si>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</si>
  <si>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</si>
  <si>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</si>
  <si>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</si>
  <si>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</si>
  <si>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</si>
  <si>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</si>
  <si>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</si>
  <si>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</si>
  <si>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</si>
  <si>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</si>
  <si>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</si>
  <si>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</si>
  <si>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</si>
  <si>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</si>
  <si>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</si>
  <si>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</si>
  <si>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</si>
  <si>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</si>
  <si>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</si>
  <si>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</si>
  <si>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</si>
  <si>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</si>
  <si>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</si>
  <si>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</si>
  <si>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</si>
  <si>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</si>
  <si>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</si>
  <si>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</si>
  <si>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</si>
  <si>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</si>
  <si>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</si>
  <si>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</si>
  <si>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</si>
  <si>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</si>
  <si>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</si>
  <si>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</si>
  <si>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</si>
  <si>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</si>
  <si>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</si>
  <si>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</si>
  <si>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</si>
  <si>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</si>
  <si>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</si>
  <si>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</si>
  <si>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</si>
  <si>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</si>
  <si>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</si>
  <si>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</si>
  <si>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</si>
  <si>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</si>
  <si>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</si>
  <si>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</si>
  <si>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</si>
  <si>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</si>
  <si>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</si>
  <si>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</si>
  <si>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</si>
  <si>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</si>
  <si>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</si>
  <si>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</si>
  <si>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</si>
  <si>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</si>
  <si>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</si>
  <si>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</si>
  <si>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</si>
  <si>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</si>
  <si>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</si>
  <si>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</si>
  <si>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</si>
  <si>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</si>
  <si>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</si>
  <si>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</si>
  <si>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</si>
  <si>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</si>
  <si>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</si>
  <si>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</si>
  <si>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</si>
  <si>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</si>
  <si>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</si>
  <si>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</si>
  <si>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</si>
  <si>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</si>
  <si>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</si>
  <si>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</si>
  <si>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</si>
  <si>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</si>
  <si>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</si>
  <si>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</si>
  <si>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</si>
  <si>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</si>
  <si>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</si>
  <si>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</si>
  <si>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</si>
  <si>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</si>
  <si>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</si>
  <si>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</si>
  <si>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</si>
  <si>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</si>
  <si>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</si>
  <si>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</si>
  <si>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</si>
  <si>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</si>
  <si>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</si>
  <si>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</si>
  <si>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</si>
  <si>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</si>
  <si>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</si>
  <si>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</si>
  <si>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</si>
  <si>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</si>
  <si>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</si>
  <si>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</si>
  <si>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</si>
  <si>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</si>
  <si>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</si>
  <si>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</si>
  <si>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</si>
  <si>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</si>
  <si>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</si>
  <si>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</si>
  <si>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</si>
  <si>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</si>
  <si>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</si>
  <si>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</si>
  <si>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</si>
  <si>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</si>
  <si>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</si>
  <si>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</si>
  <si>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</si>
  <si>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</si>
  <si>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</si>
  <si>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</si>
  <si>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</si>
  <si>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</si>
  <si>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</si>
  <si>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</si>
  <si>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</si>
  <si>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</si>
  <si>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</si>
  <si>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</si>
  <si>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</si>
  <si>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</si>
  <si>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</si>
  <si>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</si>
  <si>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</si>
  <si>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</si>
  <si>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</si>
  <si>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</si>
  <si>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</si>
  <si>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</si>
  <si>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</si>
  <si>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</si>
  <si>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</si>
  <si>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</si>
  <si>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</si>
  <si>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</si>
  <si>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</si>
  <si>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</si>
  <si>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</si>
  <si>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</si>
  <si>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</si>
  <si>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</si>
  <si>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</si>
  <si>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</si>
  <si>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</si>
  <si>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</si>
  <si>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</si>
  <si>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</si>
  <si>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</si>
  <si>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</si>
  <si>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</si>
  <si>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</si>
  <si>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</si>
  <si>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</si>
  <si>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</si>
  <si>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</si>
  <si>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</si>
  <si>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</si>
  <si>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</si>
  <si>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</si>
  <si>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</si>
  <si>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</si>
  <si>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</si>
  <si>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</si>
  <si>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</si>
  <si>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</si>
  <si>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</si>
  <si>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</si>
  <si>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</si>
  <si>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</si>
  <si>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</si>
  <si>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</si>
  <si>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</si>
  <si>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</si>
  <si>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</si>
  <si>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</si>
  <si>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</si>
  <si>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</si>
  <si>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</si>
  <si>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</si>
  <si>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</si>
  <si>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</si>
  <si>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</si>
  <si>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</si>
  <si>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</si>
  <si>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</si>
  <si>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</si>
  <si>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</si>
  <si>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</si>
  <si>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</si>
  <si>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</si>
  <si>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</si>
  <si>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</si>
  <si>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</si>
  <si>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</si>
  <si>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</si>
  <si>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</si>
  <si>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</si>
  <si>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</si>
  <si>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</si>
  <si>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</si>
  <si>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</si>
  <si>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</si>
  <si>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</si>
  <si>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</si>
  <si>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</si>
  <si>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</si>
  <si>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</si>
  <si>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</si>
  <si>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</si>
  <si>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</si>
  <si>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</si>
  <si>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</si>
  <si>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</si>
  <si>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</si>
  <si>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</si>
  <si>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</si>
  <si>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</si>
  <si>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</si>
  <si>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</si>
  <si>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</si>
  <si>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</si>
  <si>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</si>
  <si>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</si>
  <si>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</si>
  <si>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</si>
  <si>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</si>
  <si>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</si>
  <si>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</si>
  <si>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</si>
  <si>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</si>
  <si>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</si>
  <si>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</si>
  <si>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</si>
  <si>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</si>
  <si>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</si>
  <si>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</si>
  <si>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</si>
  <si>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</si>
  <si>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</si>
  <si>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</si>
  <si>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</si>
  <si>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</si>
  <si>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</si>
  <si>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</si>
  <si>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</si>
  <si>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</si>
  <si>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</si>
  <si>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</si>
  <si>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</si>
  <si>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</si>
  <si>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</si>
  <si>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</si>
  <si>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</si>
  <si>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</si>
  <si>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</si>
  <si>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</si>
  <si>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</si>
  <si>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</si>
  <si>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</si>
  <si>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</si>
  <si>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</si>
  <si>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</si>
  <si>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</si>
  <si>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</si>
  <si>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</si>
  <si>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</si>
  <si>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</si>
  <si>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</si>
  <si>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</si>
  <si>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</si>
  <si>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</si>
  <si>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</si>
  <si>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</si>
  <si>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</si>
  <si>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</si>
  <si>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</si>
  <si>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</si>
  <si>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</si>
  <si>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</si>
  <si>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</si>
  <si>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</si>
  <si>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</si>
  <si>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</si>
  <si>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</si>
  <si>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</si>
  <si>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</si>
  <si>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</si>
  <si>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</si>
  <si>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</si>
  <si>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</si>
  <si>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</si>
  <si>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</si>
  <si>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</si>
  <si>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</si>
  <si>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</si>
  <si>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</si>
  <si>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</si>
  <si>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</si>
  <si>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</si>
  <si>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</si>
  <si>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</si>
  <si>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</si>
  <si>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</si>
  <si>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</si>
  <si>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</si>
  <si>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</si>
  <si>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</si>
  <si>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</si>
  <si>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</si>
  <si>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</si>
  <si>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</si>
  <si>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</si>
  <si>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</si>
  <si>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</si>
  <si>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</si>
  <si>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</si>
  <si>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</si>
  <si>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</si>
  <si>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</si>
  <si>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</si>
  <si>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</si>
  <si>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</si>
  <si>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</si>
  <si>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</si>
  <si>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</si>
  <si>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</si>
  <si>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</si>
  <si>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</si>
  <si>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</si>
  <si>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</si>
  <si>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</si>
  <si>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</si>
  <si>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</si>
  <si>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</si>
  <si>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</si>
  <si>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</si>
  <si>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</si>
  <si>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</si>
  <si>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</si>
  <si>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</si>
  <si>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</si>
  <si>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</si>
  <si>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</si>
  <si>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</si>
  <si>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</si>
  <si>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</si>
  <si>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</si>
  <si>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</si>
  <si>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</si>
  <si>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</si>
  <si>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</si>
  <si>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</si>
  <si>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</si>
  <si>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</si>
  <si>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</si>
  <si>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</si>
  <si>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</si>
  <si>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</si>
  <si>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</si>
  <si>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</si>
  <si>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</si>
  <si>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</si>
  <si>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</si>
  <si>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</si>
  <si>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</si>
  <si>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</si>
  <si>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</si>
  <si>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</si>
  <si>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</si>
  <si>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</si>
  <si>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</si>
  <si>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</si>
  <si>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</si>
  <si>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</si>
  <si>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</si>
  <si>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</si>
  <si>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</si>
  <si>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</si>
  <si>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</si>
  <si>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</si>
  <si>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</si>
  <si>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</si>
  <si>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</si>
  <si>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</si>
  <si>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</si>
  <si>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</si>
  <si>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</si>
  <si>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</si>
  <si>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</si>
  <si>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</si>
  <si>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</si>
  <si>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</si>
  <si>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</si>
  <si>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</si>
  <si>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</si>
  <si>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</si>
  <si>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</si>
  <si>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</si>
  <si>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</si>
  <si>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</si>
  <si>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</si>
  <si>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</si>
  <si>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</si>
  <si>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</si>
  <si>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</si>
  <si>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</si>
  <si>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</si>
  <si>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</si>
  <si>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</si>
  <si>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</si>
  <si>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</si>
  <si>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</si>
  <si>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</si>
  <si>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</si>
  <si>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</si>
  <si>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</si>
  <si>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</si>
  <si>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</si>
  <si>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</si>
  <si>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</si>
  <si>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</si>
  <si>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</si>
  <si>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</si>
  <si>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</si>
  <si>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</si>
  <si>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</si>
  <si>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</si>
  <si>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</si>
  <si>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</si>
  <si>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</si>
  <si>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</si>
  <si>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</si>
  <si>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</si>
  <si>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</si>
  <si>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</si>
  <si>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</si>
  <si>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</si>
  <si>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</si>
  <si>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</si>
  <si>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</si>
  <si>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</si>
  <si>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</si>
  <si>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</si>
  <si>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</si>
  <si>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</si>
  <si>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</si>
  <si>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</si>
  <si>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</si>
  <si>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</si>
  <si>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</si>
  <si>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</si>
  <si>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</si>
  <si>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</si>
  <si>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</si>
  <si>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</si>
  <si>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</si>
  <si>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</si>
  <si>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</si>
  <si>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</si>
  <si>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</si>
  <si>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</si>
  <si>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</si>
  <si>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</si>
  <si>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</si>
  <si>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</si>
  <si>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</si>
  <si>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</si>
  <si>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</si>
  <si>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</si>
  <si>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</si>
  <si>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</si>
  <si>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</si>
  <si>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</si>
  <si>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</si>
  <si>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</si>
  <si>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</si>
  <si>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</si>
  <si>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</si>
  <si>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</si>
  <si>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</si>
  <si>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</si>
  <si>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</si>
  <si>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</si>
  <si>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</si>
  <si>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</si>
  <si>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</si>
  <si>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</si>
  <si>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</si>
  <si>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</si>
  <si>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</si>
  <si>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</si>
  <si>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</si>
  <si>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</si>
  <si>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</si>
  <si>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</si>
  <si>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</si>
  <si>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</si>
  <si>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</si>
  <si>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</si>
  <si>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</si>
  <si>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</si>
  <si>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</si>
  <si>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</si>
  <si>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</si>
  <si>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</si>
  <si>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</si>
  <si>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</si>
  <si>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</si>
  <si>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</si>
  <si>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</si>
  <si>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</si>
  <si>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</si>
  <si>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</si>
  <si>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</si>
  <si>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</si>
  <si>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</si>
  <si>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</si>
  <si>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</si>
  <si>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</si>
  <si>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</si>
  <si>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</si>
  <si>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</si>
  <si>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</si>
  <si>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</si>
  <si>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</si>
  <si>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</si>
  <si>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</si>
  <si>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</si>
  <si>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</si>
  <si>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</si>
  <si>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</si>
  <si>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</si>
  <si>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</si>
  <si>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</si>
  <si>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</si>
  <si>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</si>
  <si>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</si>
  <si>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</si>
  <si>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</si>
  <si>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</si>
  <si>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</si>
  <si>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</si>
  <si>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</si>
  <si>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</si>
  <si>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</si>
  <si>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</si>
  <si>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</si>
  <si>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</si>
  <si>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</si>
  <si>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</si>
  <si>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</si>
  <si>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</si>
  <si>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</si>
  <si>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</si>
  <si>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</si>
  <si>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</si>
  <si>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</si>
  <si>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</si>
  <si>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</si>
  <si>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</si>
  <si>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</si>
  <si>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</si>
  <si>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</si>
  <si>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</si>
  <si>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</si>
  <si>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</si>
  <si>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</si>
  <si>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</si>
  <si>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</si>
  <si>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</si>
  <si>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</si>
  <si>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</si>
  <si>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</si>
  <si>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</si>
  <si>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</si>
  <si>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</si>
  <si>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</si>
  <si>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</si>
  <si>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</si>
  <si>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</si>
  <si>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</si>
  <si>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</si>
  <si>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</si>
  <si>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</si>
  <si>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</si>
  <si>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</si>
  <si>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</si>
  <si>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</si>
  <si>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</si>
  <si>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</si>
  <si>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</si>
  <si>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</si>
  <si>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</si>
  <si>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</si>
  <si>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</si>
  <si>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</si>
  <si>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</si>
  <si>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</si>
  <si>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</si>
  <si>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</si>
  <si>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</si>
  <si>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</si>
  <si>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</si>
  <si>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</si>
  <si>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</si>
  <si>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</si>
  <si>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</si>
  <si>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</si>
  <si>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</si>
  <si>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</si>
  <si>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</si>
  <si>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</si>
  <si>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</si>
  <si>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</si>
  <si>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</si>
  <si>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</si>
  <si>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</si>
  <si>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</si>
  <si>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</si>
  <si>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</si>
  <si>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</si>
  <si>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</si>
  <si>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</si>
  <si>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</si>
  <si>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</si>
  <si>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</si>
  <si>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</si>
  <si>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</si>
  <si>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</si>
  <si>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</si>
  <si>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</si>
  <si>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</si>
  <si>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</si>
  <si>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</si>
  <si>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</si>
  <si>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</si>
  <si>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</si>
  <si>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</si>
  <si>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</si>
  <si>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</si>
  <si>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</si>
  <si>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</si>
  <si>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</si>
  <si>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</si>
  <si>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</si>
  <si>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</si>
  <si>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</si>
  <si>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</si>
  <si>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</si>
  <si>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</si>
  <si>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</si>
  <si>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</si>
  <si>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</si>
  <si>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</si>
  <si>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</si>
  <si>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</si>
  <si>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</si>
  <si>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</si>
  <si>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</si>
  <si>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</si>
  <si>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</si>
  <si>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</si>
  <si>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</si>
  <si>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</si>
  <si>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</si>
  <si>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</si>
  <si>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</si>
  <si>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</si>
  <si>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</si>
  <si>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</si>
  <si>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</si>
  <si>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</si>
  <si>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</si>
  <si>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</si>
  <si>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</si>
  <si>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</si>
  <si>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</si>
  <si>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</si>
  <si>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</si>
  <si>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</si>
  <si>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</si>
  <si>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</si>
  <si>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</si>
  <si>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</si>
  <si>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</si>
  <si>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</si>
  <si>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</si>
  <si>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</si>
  <si>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</si>
  <si>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</si>
  <si>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</si>
  <si>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</si>
  <si>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</si>
  <si>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</si>
  <si>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</si>
  <si>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</si>
  <si>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</si>
  <si>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</si>
  <si>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</si>
  <si>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</si>
  <si>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</si>
  <si>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</si>
  <si>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</si>
  <si>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</si>
  <si>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</si>
  <si>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</si>
  <si>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</si>
  <si>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</si>
  <si>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</si>
  <si>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</si>
  <si>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</si>
  <si>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</si>
  <si>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</si>
  <si>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</si>
  <si>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</si>
  <si>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</si>
  <si>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</si>
  <si>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</si>
  <si>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</si>
  <si>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</si>
  <si>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</si>
  <si>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</si>
  <si>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</si>
  <si>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</si>
  <si>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</si>
  <si>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</si>
  <si>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</si>
  <si>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</si>
  <si>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</si>
  <si>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</si>
  <si>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</si>
  <si>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</si>
  <si>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</si>
  <si>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</si>
  <si>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</si>
  <si>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</si>
  <si>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</si>
  <si>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</si>
  <si>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</si>
  <si>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</si>
  <si>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</si>
  <si>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</si>
  <si>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</si>
  <si>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</si>
  <si>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</si>
  <si>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</si>
  <si>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</si>
  <si>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</si>
  <si>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</si>
  <si>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</si>
  <si>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</si>
  <si>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</si>
  <si>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</si>
  <si>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</si>
  <si>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</si>
  <si>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</si>
  <si>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</si>
  <si>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</si>
  <si>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</si>
  <si>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</si>
  <si>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</si>
  <si>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</si>
  <si>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</si>
  <si>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</si>
  <si>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</si>
  <si>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</si>
  <si>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</si>
  <si>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</si>
  <si>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</si>
  <si>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</si>
  <si>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</si>
  <si>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</si>
  <si>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</si>
  <si>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</si>
  <si>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</si>
  <si>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</si>
  <si>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</si>
  <si>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</si>
  <si>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</si>
  <si>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</si>
  <si>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</si>
  <si>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</si>
  <si>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</si>
  <si>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</si>
  <si>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</si>
  <si>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</si>
  <si>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</si>
  <si>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</si>
  <si>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</si>
  <si>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</si>
  <si>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</si>
  <si>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</si>
  <si>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</si>
  <si>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</si>
  <si>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</si>
  <si>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</si>
  <si>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</si>
  <si>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</si>
  <si>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</si>
  <si>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</si>
  <si>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</si>
  <si>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</si>
  <si>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</si>
  <si>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</si>
  <si>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</si>
  <si>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</si>
  <si>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</si>
  <si>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</si>
  <si>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</si>
  <si>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</si>
  <si>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</si>
  <si>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</si>
  <si>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</si>
  <si>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</si>
  <si>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</si>
  <si>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</si>
  <si>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</si>
  <si>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</si>
  <si>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</si>
  <si>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</si>
  <si>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</si>
  <si>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</si>
  <si>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</si>
  <si>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</si>
  <si>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</si>
  <si>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</si>
  <si>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</si>
  <si>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</si>
  <si>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</si>
  <si>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</si>
  <si>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</si>
  <si>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</si>
  <si>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</si>
  <si>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</si>
  <si>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</si>
  <si>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</si>
  <si>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</si>
  <si>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</si>
  <si>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</si>
  <si>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</si>
  <si>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</si>
  <si>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</si>
  <si>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</si>
  <si>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</si>
  <si>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</si>
  <si>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</si>
  <si>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</si>
  <si>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</si>
  <si>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</si>
  <si>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</si>
  <si>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</si>
  <si>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</si>
  <si>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</si>
  <si>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</si>
  <si>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</si>
  <si>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</si>
  <si>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</si>
  <si>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</si>
  <si>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</si>
  <si>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</si>
  <si>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</si>
  <si>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</si>
  <si>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</si>
  <si>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</si>
  <si>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</si>
  <si>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</si>
  <si>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</si>
  <si>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</si>
  <si>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</si>
  <si>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</si>
  <si>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</si>
  <si>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</si>
  <si>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</si>
  <si>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</si>
  <si>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</si>
  <si>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</si>
  <si>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</si>
  <si>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</si>
  <si>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</si>
  <si>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</si>
  <si>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</si>
  <si>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</si>
  <si>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</si>
  <si>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</si>
  <si>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</si>
  <si>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</si>
  <si>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</si>
  <si>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</si>
  <si>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</si>
  <si>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</si>
  <si>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</si>
  <si>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</si>
  <si>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</si>
  <si>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</si>
  <si>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</si>
  <si>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</si>
  <si>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</si>
  <si>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</si>
  <si>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</si>
  <si>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</si>
  <si>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</si>
  <si>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</si>
  <si>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</si>
  <si>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</si>
  <si>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</si>
  <si>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</si>
  <si>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</si>
  <si>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</si>
  <si>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</si>
  <si>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</si>
  <si>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</si>
  <si>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</si>
  <si>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</si>
  <si>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</si>
  <si>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</si>
  <si>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</si>
  <si>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</si>
  <si>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</si>
  <si>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</si>
  <si>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</si>
  <si>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</si>
  <si>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</si>
  <si>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</si>
  <si>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</si>
  <si>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</si>
  <si>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</si>
  <si>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</si>
  <si>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</si>
  <si>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</si>
  <si>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</si>
  <si>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</si>
  <si>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</si>
  <si>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</si>
  <si>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</si>
  <si>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</si>
  <si>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</si>
  <si>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</si>
  <si>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</si>
  <si>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</si>
  <si>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</si>
  <si>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</si>
  <si>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</si>
  <si>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</si>
  <si>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</si>
  <si>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</si>
  <si>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</si>
  <si>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</si>
  <si>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</si>
  <si>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</si>
  <si>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</si>
  <si>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</si>
  <si>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</si>
  <si>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</si>
  <si>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</si>
  <si>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</si>
  <si>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</si>
  <si>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</si>
  <si>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</si>
  <si>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</si>
  <si>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</si>
  <si>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</si>
  <si>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</si>
  <si>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</si>
  <si>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</si>
  <si>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</si>
  <si>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</si>
  <si>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</si>
  <si>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</si>
  <si>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</si>
  <si>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</si>
  <si>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</si>
  <si>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</si>
  <si>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</si>
  <si>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</si>
  <si>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</si>
  <si>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</si>
  <si>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</si>
  <si>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</si>
  <si>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</si>
  <si>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</si>
  <si>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</si>
  <si>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</si>
  <si>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</si>
  <si>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</si>
  <si>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</si>
  <si>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</si>
  <si>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</si>
  <si>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</si>
  <si>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</si>
  <si>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</si>
  <si>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</si>
  <si>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</si>
  <si>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</si>
  <si>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</si>
  <si>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</si>
  <si>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</si>
  <si>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</si>
  <si>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</si>
  <si>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</si>
  <si>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</si>
  <si>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</si>
  <si>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</si>
  <si>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</si>
  <si>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</si>
  <si>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</si>
  <si>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</si>
  <si>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</si>
  <si>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</si>
  <si>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</si>
  <si>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</si>
  <si>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</si>
  <si>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</si>
  <si>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</si>
  <si>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</si>
  <si>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</si>
  <si>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</si>
  <si>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</si>
  <si>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</si>
  <si>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</si>
  <si>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</si>
  <si>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</si>
  <si>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</si>
  <si>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</si>
  <si>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</si>
  <si>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</si>
  <si>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</si>
  <si>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</si>
  <si>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</si>
  <si>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</si>
  <si>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</si>
  <si>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</si>
  <si>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</si>
  <si>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</si>
  <si>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</si>
  <si>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</si>
  <si>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</si>
  <si>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</si>
  <si>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</si>
  <si>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</si>
  <si>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</si>
  <si>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</si>
  <si>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</si>
  <si>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</si>
  <si>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</si>
  <si>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</si>
  <si>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</si>
  <si>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</si>
  <si>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</si>
  <si>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</si>
  <si>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</si>
  <si>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</si>
  <si>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</si>
  <si>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</si>
  <si>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</si>
  <si>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</si>
  <si>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</si>
  <si>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</si>
  <si>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</si>
  <si>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</si>
  <si>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</si>
  <si>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</si>
  <si>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</si>
  <si>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</si>
  <si>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</si>
  <si>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</si>
  <si>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</si>
  <si>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</si>
  <si>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</si>
  <si>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</si>
  <si>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</si>
  <si>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</si>
  <si>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</si>
  <si>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</si>
  <si>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</si>
  <si>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</si>
  <si>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</si>
  <si>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</si>
  <si>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</si>
  <si>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</si>
  <si>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</si>
  <si>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</si>
  <si>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</si>
  <si>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</si>
  <si>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</si>
  <si>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</si>
  <si>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</si>
  <si>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</si>
  <si>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</si>
  <si>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</si>
  <si>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</si>
  <si>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</si>
  <si>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</si>
  <si>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</si>
  <si>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</si>
  <si>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</si>
  <si>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</si>
  <si>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</si>
  <si>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</si>
  <si>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</si>
  <si>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</si>
  <si>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</si>
  <si>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</si>
  <si>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</si>
  <si>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</si>
  <si>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</si>
  <si>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</si>
  <si>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</si>
  <si>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</si>
  <si>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</si>
  <si>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</si>
  <si>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</si>
  <si>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</si>
  <si>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</si>
  <si>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</si>
  <si>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</si>
  <si>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</si>
  <si>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</si>
  <si>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</si>
  <si>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</si>
  <si>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</si>
  <si>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</si>
  <si>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</si>
  <si>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</si>
  <si>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</si>
  <si>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</si>
  <si>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</si>
  <si>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</si>
  <si>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</si>
  <si>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</si>
  <si>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</si>
  <si>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</si>
  <si>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</si>
  <si>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</si>
  <si>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</si>
  <si>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</si>
  <si>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</si>
  <si>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</si>
  <si>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</si>
  <si>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</si>
  <si>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</si>
  <si>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</si>
  <si>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</si>
  <si>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</si>
  <si>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</si>
  <si>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</si>
  <si>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</si>
  <si>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</si>
  <si>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</si>
  <si>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</si>
  <si>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</si>
  <si>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</si>
  <si>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</si>
  <si>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</si>
  <si>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</si>
  <si>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</si>
  <si>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</si>
  <si>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</si>
  <si>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</si>
  <si>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</si>
  <si>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</si>
  <si>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</si>
  <si>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</si>
  <si>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</si>
  <si>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</si>
  <si>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</si>
  <si>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</si>
  <si>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</si>
  <si>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</si>
  <si>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</si>
  <si>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</si>
  <si>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</si>
  <si>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</si>
  <si>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</si>
  <si>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</si>
  <si>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</si>
  <si>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</si>
  <si>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</si>
  <si>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</si>
  <si>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</si>
  <si>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</si>
  <si>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</si>
  <si>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</si>
  <si>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</si>
  <si>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</si>
  <si>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</si>
  <si>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</si>
  <si>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</si>
  <si>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</si>
  <si>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</si>
  <si>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</si>
  <si>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</si>
  <si>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</si>
  <si>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</si>
  <si>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</si>
  <si>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</si>
  <si>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</si>
  <si>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</si>
  <si>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</si>
  <si>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</si>
  <si>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</si>
  <si>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</si>
  <si>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</si>
  <si>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</si>
  <si>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</si>
  <si>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</si>
  <si>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</si>
  <si>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</si>
  <si>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</si>
  <si>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</si>
  <si>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</si>
  <si>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</si>
  <si>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</si>
  <si>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</si>
  <si>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</si>
  <si>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</si>
  <si>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</si>
  <si>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</si>
  <si>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</si>
  <si>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</si>
  <si>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</si>
  <si>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</si>
  <si>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</si>
  <si>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</si>
  <si>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</si>
  <si>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</si>
  <si>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</si>
  <si>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</si>
  <si>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</si>
  <si>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</si>
  <si>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</si>
  <si>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</si>
  <si>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</si>
  <si>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</si>
  <si>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</si>
  <si>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</si>
  <si>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</si>
  <si>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</si>
  <si>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</si>
  <si>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</si>
  <si>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</si>
  <si>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</si>
  <si>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</si>
  <si>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</si>
  <si>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</si>
  <si>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</si>
  <si>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</si>
  <si>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</si>
  <si>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</si>
  <si>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</si>
  <si>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</si>
  <si>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</si>
  <si>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</si>
  <si>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</si>
  <si>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</si>
  <si>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</si>
  <si>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</si>
  <si>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</si>
  <si>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</si>
  <si>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</si>
  <si>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</si>
  <si>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</si>
  <si>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</si>
  <si>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</si>
  <si>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</si>
  <si>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</si>
  <si>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</si>
  <si>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</si>
  <si>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</si>
  <si>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</si>
  <si>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</si>
  <si>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</si>
  <si>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</si>
  <si>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</si>
  <si>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</si>
  <si>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</si>
  <si>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</si>
  <si>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</si>
  <si>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</si>
  <si>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</si>
  <si>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</si>
  <si>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</si>
  <si>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</si>
  <si>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</si>
  <si>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</si>
  <si>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</si>
  <si>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</si>
  <si>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</si>
  <si>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</si>
  <si>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</si>
  <si>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</si>
  <si>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</si>
  <si>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</si>
  <si>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</si>
  <si>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</si>
  <si>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</si>
  <si>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</si>
  <si>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</si>
  <si>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</si>
  <si>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</si>
  <si>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</si>
  <si>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</si>
  <si>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</si>
  <si>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</si>
  <si>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</si>
  <si>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</si>
  <si>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</si>
  <si>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</si>
  <si>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</si>
  <si>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</si>
  <si>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</si>
  <si>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</si>
  <si>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</si>
  <si>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</si>
  <si>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</si>
  <si>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</si>
  <si>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</si>
  <si>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</si>
  <si>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</si>
  <si>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</si>
  <si>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</si>
  <si>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</si>
  <si>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</si>
  <si>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</si>
  <si>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</si>
  <si>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</si>
  <si>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</si>
  <si>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</si>
  <si>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</si>
  <si>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</si>
  <si>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</si>
  <si>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</si>
  <si>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</si>
  <si>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</si>
  <si>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</si>
  <si>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</si>
  <si>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</si>
  <si>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</si>
  <si>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</si>
  <si>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</si>
  <si>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</si>
  <si>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</si>
  <si>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</si>
  <si>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</si>
  <si>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</si>
  <si>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</si>
  <si>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</si>
  <si>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</si>
  <si>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</si>
  <si>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</si>
  <si>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</si>
  <si>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</si>
  <si>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</si>
  <si>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</si>
  <si>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</si>
  <si>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</si>
  <si>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</si>
  <si>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</si>
  <si>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</si>
  <si>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</si>
  <si>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</si>
  <si>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</si>
  <si>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</si>
  <si>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</si>
  <si>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</si>
  <si>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</si>
  <si>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</si>
  <si>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</si>
  <si>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</si>
  <si>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</si>
  <si>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</si>
  <si>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</si>
  <si>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</si>
  <si>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</si>
  <si>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</si>
  <si>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</si>
  <si>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</si>
  <si>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</si>
  <si>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</si>
  <si>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</si>
  <si>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</si>
  <si>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</si>
  <si>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</si>
  <si>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</si>
  <si>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</si>
  <si>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</si>
  <si>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</si>
  <si>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</si>
  <si>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</si>
  <si>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</si>
  <si>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</si>
  <si>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</si>
  <si>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</si>
  <si>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</si>
  <si>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</si>
  <si>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</si>
  <si>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</si>
  <si>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</si>
  <si>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</si>
  <si>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</si>
  <si>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</si>
  <si>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</si>
  <si>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</si>
  <si>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</si>
  <si>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</si>
  <si>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</si>
  <si>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</si>
  <si>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</si>
  <si>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</si>
  <si>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</si>
  <si>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</si>
  <si>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</si>
  <si>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</si>
  <si>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</si>
  <si>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</si>
  <si>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</si>
  <si>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</si>
  <si>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</si>
  <si>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</si>
  <si>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</si>
  <si>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</si>
  <si>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</si>
  <si>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</si>
  <si>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</si>
  <si>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</si>
  <si>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</si>
  <si>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</si>
  <si>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</si>
  <si>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</si>
  <si>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</si>
  <si>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</si>
  <si>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</si>
  <si>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</si>
  <si>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</si>
  <si>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</si>
  <si>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</si>
  <si>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</si>
  <si>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</si>
  <si>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</si>
  <si>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</si>
  <si>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</si>
  <si>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</si>
  <si>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</si>
  <si>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</si>
  <si>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</si>
  <si>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</si>
  <si>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</si>
  <si>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</si>
  <si>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</si>
  <si>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</si>
  <si>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</si>
  <si>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</si>
  <si>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</si>
  <si>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</si>
  <si>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</si>
  <si>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</si>
  <si>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</si>
  <si>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</si>
  <si>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</si>
  <si>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</si>
  <si>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</si>
  <si>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</si>
  <si>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</si>
  <si>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</si>
  <si>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</si>
  <si>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</si>
  <si>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</si>
  <si>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</si>
  <si>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</si>
  <si>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</si>
  <si>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</si>
  <si>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</si>
  <si>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</si>
  <si>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</si>
  <si>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</si>
  <si>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</si>
  <si>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</si>
  <si>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</si>
  <si>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</si>
  <si>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</si>
  <si>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</si>
  <si>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</si>
  <si>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</si>
  <si>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</si>
  <si>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</si>
  <si>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</si>
  <si>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</si>
  <si>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</si>
  <si>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</si>
  <si>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</si>
  <si>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</si>
  <si>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</si>
  <si>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</si>
  <si>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</si>
  <si>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</si>
  <si>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</si>
  <si>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</si>
  <si>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</si>
  <si>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</si>
  <si>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</si>
  <si>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</si>
  <si>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</si>
  <si>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</si>
  <si>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</si>
  <si>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</si>
  <si>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</si>
  <si>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</si>
  <si>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</si>
  <si>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</si>
  <si>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</si>
  <si>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</si>
  <si>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</si>
  <si>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</si>
  <si>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</si>
  <si>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</si>
  <si>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</si>
  <si>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</si>
  <si>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</si>
  <si>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</si>
  <si>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</si>
  <si>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</si>
  <si>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</si>
  <si>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</si>
  <si>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</si>
  <si>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</si>
  <si>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</si>
  <si>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</si>
  <si>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</si>
  <si>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</si>
  <si>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</si>
  <si>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</si>
  <si>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</si>
  <si>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</si>
  <si>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</si>
  <si>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</si>
  <si>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</si>
  <si>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</si>
  <si>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</si>
  <si>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</si>
  <si>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</si>
  <si>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</si>
  <si>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</si>
  <si>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</si>
  <si>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</si>
  <si>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</si>
  <si>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</si>
  <si>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</si>
  <si>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</si>
  <si>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</si>
  <si>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</si>
  <si>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</si>
  <si>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</si>
  <si>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</si>
  <si>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</si>
  <si>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</si>
  <si>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</si>
  <si>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</si>
  <si>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</si>
  <si>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</si>
  <si>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</si>
  <si>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</si>
  <si>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</si>
  <si>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</si>
  <si>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</si>
  <si>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</si>
  <si>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</si>
  <si>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</si>
  <si>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</si>
  <si>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</si>
  <si>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</si>
  <si>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</si>
  <si>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</si>
  <si>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</si>
  <si>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</si>
  <si>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</si>
  <si>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</si>
  <si>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</si>
  <si>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</si>
  <si>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</si>
  <si>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</si>
  <si>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</si>
  <si>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</si>
  <si>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</si>
  <si>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</si>
  <si>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</si>
  <si>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</si>
  <si>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</si>
  <si>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</si>
  <si>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</si>
  <si>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</si>
  <si>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</si>
  <si>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</si>
  <si>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</si>
  <si>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</si>
  <si>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</si>
  <si>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</si>
  <si>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</si>
  <si>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</si>
  <si>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</si>
  <si>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</si>
  <si>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</si>
  <si>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</si>
  <si>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</si>
  <si>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</si>
  <si>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</si>
  <si>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</si>
  <si>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</si>
  <si>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</si>
  <si>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</si>
  <si>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</si>
  <si>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</si>
  <si>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</si>
  <si>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</si>
  <si>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</si>
  <si>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</si>
  <si>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</si>
  <si>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</si>
  <si>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</si>
  <si>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</si>
  <si>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</si>
  <si>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</si>
  <si>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</si>
  <si>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</si>
  <si>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</si>
  <si>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</si>
  <si>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</si>
  <si>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</si>
  <si>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</si>
  <si>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</si>
  <si>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</si>
  <si>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</si>
  <si>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</si>
  <si>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</si>
  <si>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</si>
  <si>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</si>
  <si>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</si>
  <si>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</si>
  <si>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</si>
  <si>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</si>
  <si>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</si>
  <si>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</si>
  <si>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</si>
  <si>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</si>
  <si>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</si>
  <si>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</si>
  <si>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</si>
  <si>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</si>
  <si>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</si>
  <si>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</si>
  <si>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</si>
  <si>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</si>
  <si>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</si>
  <si>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</si>
  <si>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</si>
  <si>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</si>
  <si>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</si>
  <si>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</si>
  <si>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</si>
  <si>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</si>
  <si>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</si>
  <si>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</si>
  <si>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</si>
  <si>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</si>
  <si>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</si>
  <si>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</si>
  <si>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</si>
  <si>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</si>
  <si>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</si>
  <si>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</si>
  <si>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</si>
  <si>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</si>
  <si>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</si>
  <si>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</si>
  <si>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</si>
  <si>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</si>
  <si>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</si>
  <si>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</si>
  <si>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</si>
  <si>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</si>
  <si>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</si>
  <si>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</si>
  <si>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</si>
  <si>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</si>
  <si>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</si>
  <si>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</si>
  <si>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</si>
  <si>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</si>
  <si>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</si>
  <si>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</si>
  <si>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</si>
  <si>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</si>
  <si>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</si>
  <si>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</si>
  <si>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</si>
  <si>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</si>
  <si>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</si>
  <si>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</si>
  <si>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</si>
  <si>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</si>
  <si>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</si>
  <si>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</si>
  <si>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</si>
  <si>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</si>
  <si>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</si>
  <si>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</si>
  <si>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</si>
  <si>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</si>
  <si>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</si>
  <si>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</si>
  <si>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</si>
  <si>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</si>
  <si>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</si>
  <si>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</si>
  <si>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</si>
  <si>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</si>
  <si>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</si>
  <si>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</si>
  <si>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</si>
  <si>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</si>
  <si>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</si>
  <si>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</si>
  <si>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</si>
  <si>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</si>
  <si>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</si>
  <si>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</si>
  <si>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</si>
  <si>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</si>
  <si>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</si>
  <si>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</si>
  <si>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</si>
  <si>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</si>
  <si>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</si>
  <si>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</si>
  <si>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</si>
  <si>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</si>
  <si>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</si>
  <si>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</si>
  <si>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</si>
  <si>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</si>
  <si>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</si>
  <si>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</si>
  <si>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</si>
  <si>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</si>
  <si>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</si>
  <si>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</si>
  <si>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</si>
  <si>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</si>
  <si>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</si>
  <si>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</si>
  <si>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</si>
  <si>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</si>
  <si>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</si>
  <si>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</si>
  <si>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</si>
  <si>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</si>
  <si>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</si>
  <si>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</si>
  <si>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</si>
  <si>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</si>
  <si>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</si>
  <si>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</si>
  <si>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</si>
  <si>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</si>
  <si>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</si>
  <si>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</si>
  <si>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</si>
  <si>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</si>
  <si>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</si>
  <si>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</si>
  <si>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</si>
  <si>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</si>
  <si>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</si>
  <si>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</si>
  <si>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</si>
  <si>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</si>
  <si>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</si>
  <si>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</si>
  <si>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</si>
  <si>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</si>
  <si>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</si>
  <si>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</si>
  <si>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</si>
  <si>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</si>
  <si>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</si>
  <si>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</si>
  <si>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</si>
  <si>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</si>
  <si>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</si>
  <si>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</si>
  <si>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</si>
  <si>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</si>
  <si>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</si>
  <si>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</si>
  <si>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</si>
  <si>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</si>
  <si>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</si>
  <si>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</si>
  <si>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</si>
  <si>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</si>
  <si>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</si>
  <si>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</si>
  <si>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</si>
  <si>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</si>
  <si>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</si>
  <si>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</si>
  <si>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</si>
  <si>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</si>
  <si>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</si>
  <si>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</si>
  <si>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</si>
  <si>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</si>
  <si>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</si>
  <si>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</si>
  <si>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</si>
  <si>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</si>
  <si>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</si>
  <si>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</si>
  <si>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</si>
  <si>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</si>
  <si>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</si>
  <si>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</si>
  <si>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</si>
  <si>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</si>
  <si>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</si>
  <si>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</si>
  <si>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</si>
  <si>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</si>
  <si>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</si>
  <si>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</si>
  <si>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</si>
  <si>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</si>
  <si>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</si>
  <si>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</si>
  <si>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</si>
  <si>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</si>
  <si>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</si>
  <si>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</si>
  <si>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</si>
  <si>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</si>
  <si>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</si>
  <si>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</si>
  <si>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</si>
  <si>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</si>
  <si>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</si>
  <si>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</si>
  <si>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</si>
  <si>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</si>
  <si>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</si>
  <si>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</si>
  <si>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</si>
  <si>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</si>
  <si>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</si>
  <si>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</si>
  <si>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</si>
  <si>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</si>
  <si>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</si>
  <si>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</si>
  <si>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</si>
  <si>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</si>
  <si>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</si>
  <si>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</si>
  <si>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</si>
  <si>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</si>
  <si>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</si>
  <si>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</si>
  <si>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</si>
  <si>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</si>
  <si>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</si>
  <si>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</si>
  <si>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</si>
  <si>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</si>
  <si>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</si>
  <si>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</si>
  <si>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</si>
  <si>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</si>
  <si>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</si>
  <si>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</si>
  <si>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</si>
  <si>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</si>
  <si>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</si>
  <si>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</si>
  <si>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</si>
  <si>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</si>
  <si>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</si>
  <si>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</si>
  <si>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</si>
  <si>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</si>
  <si>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</si>
  <si>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</si>
  <si>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</si>
  <si>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</si>
  <si>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</si>
  <si>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</si>
  <si>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</si>
  <si>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</si>
  <si>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</si>
  <si>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</si>
  <si>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</si>
  <si>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</si>
  <si>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</si>
  <si>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</si>
  <si>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</si>
  <si>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</si>
  <si>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</si>
  <si>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</si>
  <si>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</si>
  <si>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</si>
  <si>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</si>
  <si>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</si>
  <si>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</si>
  <si>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</si>
  <si>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</si>
  <si>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</si>
  <si>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</si>
  <si>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</si>
  <si>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</si>
  <si>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</si>
  <si>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</si>
  <si>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</si>
  <si>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</si>
  <si>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</si>
  <si>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</si>
  <si>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</si>
  <si>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</si>
  <si>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</si>
  <si>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</si>
  <si>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</si>
  <si>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</si>
  <si>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</si>
  <si>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</si>
  <si>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</si>
  <si>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</si>
  <si>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</si>
  <si>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</si>
  <si>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</si>
  <si>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</si>
  <si>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</si>
  <si>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</si>
  <si>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</si>
  <si>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</si>
  <si>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</si>
  <si>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</si>
  <si>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</si>
  <si>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</si>
  <si>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</si>
  <si>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</si>
  <si>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</si>
  <si>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</si>
  <si>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</si>
  <si>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</si>
  <si>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</si>
  <si>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</si>
  <si>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</si>
  <si>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</si>
  <si>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</si>
  <si>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</si>
  <si>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</si>
  <si>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</si>
  <si>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</si>
  <si>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</si>
  <si>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</si>
  <si>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</si>
  <si>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</si>
  <si>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</si>
  <si>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</si>
  <si>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</si>
  <si>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</si>
  <si>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</si>
  <si>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</si>
  <si>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</si>
  <si>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</si>
  <si>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</si>
  <si>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</si>
  <si>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</si>
  <si>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</si>
  <si>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</si>
  <si>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</si>
  <si>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</si>
  <si>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</si>
  <si>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</si>
  <si>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</si>
  <si>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</si>
  <si>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</si>
  <si>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</si>
  <si>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</si>
  <si>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</si>
  <si>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</si>
  <si>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</si>
  <si>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</si>
  <si>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</si>
  <si>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</si>
  <si>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</si>
  <si>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</si>
  <si>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</si>
  <si>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</si>
  <si>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</si>
  <si>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</si>
  <si>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</si>
  <si>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</si>
  <si>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</si>
  <si>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</si>
  <si>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</si>
  <si>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</si>
  <si>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</si>
  <si>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</si>
  <si>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</si>
  <si>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</si>
  <si>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</si>
  <si>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</si>
  <si>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</si>
  <si>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</si>
  <si>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</si>
  <si>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</si>
  <si>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</si>
  <si>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</si>
  <si>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</si>
  <si>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</si>
  <si>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</si>
  <si>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</si>
  <si>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</si>
  <si>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</si>
  <si>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</si>
  <si>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</si>
  <si>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</si>
  <si>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</si>
  <si>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</si>
  <si>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</si>
  <si>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</si>
  <si>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</si>
  <si>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</si>
  <si>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</si>
  <si>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</si>
  <si>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</si>
  <si>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</si>
  <si>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</si>
  <si>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</si>
  <si>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</si>
  <si>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</si>
  <si>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</si>
  <si>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</si>
  <si>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</si>
  <si>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</si>
  <si>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</si>
  <si>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</si>
  <si>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</si>
  <si>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</si>
  <si>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</si>
  <si>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</si>
  <si>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</si>
  <si>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</si>
  <si>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</si>
  <si>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</si>
  <si>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</si>
  <si>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</si>
  <si>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</si>
  <si>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</si>
  <si>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</si>
  <si>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</si>
  <si>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</si>
  <si>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</si>
  <si>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</si>
  <si>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</si>
  <si>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</si>
  <si>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</si>
  <si>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</si>
  <si>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</si>
  <si>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</si>
  <si>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</si>
  <si>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</si>
  <si>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</si>
  <si>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</si>
  <si>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</si>
  <si>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</si>
  <si>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</si>
  <si>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</si>
  <si>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</si>
  <si>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</si>
  <si>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</si>
  <si>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</si>
  <si>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</si>
  <si>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</si>
  <si>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</si>
  <si>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</si>
  <si>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</si>
  <si>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</si>
  <si>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</si>
  <si>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</si>
  <si>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</si>
  <si>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</si>
  <si>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</si>
  <si>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</si>
  <si>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</si>
  <si>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</si>
  <si>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</si>
  <si>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</si>
  <si>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</si>
  <si>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</si>
  <si>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</si>
  <si>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</si>
  <si>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</si>
  <si>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</si>
  <si>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</si>
  <si>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</si>
  <si>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</si>
  <si>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</si>
  <si>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</si>
  <si>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</si>
  <si>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</si>
  <si>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</si>
  <si>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</si>
  <si>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</si>
  <si>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</si>
  <si>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</si>
  <si>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</si>
  <si>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</si>
  <si>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</si>
  <si>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</si>
  <si>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</si>
  <si>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</si>
  <si>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</si>
  <si>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</si>
  <si>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</si>
  <si>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</si>
  <si>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</si>
  <si>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</si>
  <si>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</si>
  <si>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</si>
  <si>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</si>
  <si>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</si>
  <si>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</si>
  <si>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</si>
  <si>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</si>
  <si>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</si>
  <si>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</si>
  <si>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</si>
  <si>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</si>
  <si>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</si>
  <si>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</si>
  <si>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</si>
  <si>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</si>
  <si>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</si>
  <si>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</si>
  <si>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</si>
  <si>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</si>
  <si>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</si>
  <si>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</si>
  <si>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</si>
  <si>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</si>
  <si>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</si>
  <si>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</si>
  <si>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</si>
  <si>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</si>
  <si>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</si>
  <si>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</si>
  <si>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</si>
  <si>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</si>
  <si>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</si>
  <si>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</si>
  <si>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</si>
  <si>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</si>
  <si>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</si>
  <si>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</si>
  <si>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</si>
  <si>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</si>
  <si>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</si>
  <si>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</si>
  <si>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</si>
  <si>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</si>
  <si>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</si>
  <si>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</si>
  <si>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</si>
  <si>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</si>
  <si>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</si>
  <si>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</si>
  <si>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</si>
  <si>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</si>
  <si>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</si>
  <si>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</si>
  <si>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</si>
  <si>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</si>
  <si>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</si>
  <si>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</si>
  <si>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</si>
  <si>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</si>
  <si>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</si>
  <si>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</si>
  <si>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</si>
  <si>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</si>
  <si>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</si>
  <si>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</si>
  <si>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</si>
  <si>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</si>
  <si>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</si>
  <si>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</si>
  <si>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</si>
  <si>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</si>
  <si>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</si>
  <si>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</si>
  <si>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</si>
  <si>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</si>
  <si>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</si>
  <si>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</si>
  <si>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</si>
  <si>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</si>
  <si>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</si>
  <si>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</si>
  <si>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</si>
  <si>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</si>
  <si>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</si>
  <si>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</si>
  <si>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</si>
  <si>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</si>
  <si>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</si>
  <si>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</si>
  <si>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</si>
  <si>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</si>
  <si>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</si>
  <si>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</si>
  <si>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</si>
  <si>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</si>
  <si>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</si>
  <si>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</si>
  <si>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</si>
  <si>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</si>
  <si>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</si>
  <si>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</si>
  <si>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</si>
  <si>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</si>
  <si>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</si>
  <si>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</si>
  <si>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</si>
  <si>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</si>
  <si>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</si>
  <si>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</si>
  <si>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</si>
  <si>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</si>
  <si>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</si>
  <si>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</si>
  <si>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</si>
  <si>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</si>
  <si>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</si>
  <si>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</si>
  <si>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</si>
  <si>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</si>
  <si>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</si>
  <si>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</si>
  <si>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</si>
  <si>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</si>
  <si>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</si>
  <si>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</si>
  <si>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</si>
  <si>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</si>
  <si>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</si>
  <si>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</si>
  <si>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</si>
  <si>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</si>
  <si>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</si>
  <si>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</si>
  <si>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</si>
  <si>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</si>
  <si>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</si>
  <si>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</si>
  <si>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</si>
  <si>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</si>
  <si>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</si>
  <si>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</si>
  <si>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</si>
  <si>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</si>
  <si>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</si>
  <si>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</si>
  <si>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</si>
  <si>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</si>
  <si>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</si>
  <si>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</si>
  <si>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</si>
  <si>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</si>
  <si>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</si>
  <si>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</si>
  <si>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</si>
  <si>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</si>
  <si>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</si>
  <si>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</si>
  <si>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</si>
  <si>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</si>
  <si>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</si>
  <si>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</si>
  <si>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</si>
  <si>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</si>
  <si>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</si>
  <si>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</si>
  <si>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</si>
  <si>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</si>
  <si>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</si>
  <si>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</si>
  <si>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</si>
  <si>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</si>
  <si>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</si>
  <si>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</si>
  <si>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</si>
  <si>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</si>
  <si>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</si>
  <si>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</si>
  <si>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</si>
  <si>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</si>
  <si>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</si>
  <si>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</si>
  <si>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</si>
  <si>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</si>
  <si>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</si>
  <si>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</si>
  <si>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</si>
  <si>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</si>
  <si>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</si>
  <si>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</si>
  <si>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</si>
  <si>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</si>
  <si>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</si>
  <si>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</si>
  <si>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</si>
  <si>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</si>
  <si>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</si>
  <si>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</si>
  <si>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</si>
  <si>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</si>
  <si>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</si>
  <si>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</si>
  <si>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</si>
  <si>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</si>
  <si>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</si>
  <si>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</si>
  <si>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</si>
  <si>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</si>
  <si>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</si>
  <si>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</si>
  <si>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</si>
  <si>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</si>
  <si>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</si>
  <si>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</si>
  <si>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</si>
  <si>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</si>
  <si>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</si>
  <si>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</si>
  <si>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</si>
  <si>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</si>
  <si>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</si>
  <si>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</si>
  <si>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</si>
  <si>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</si>
  <si>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</si>
  <si>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</si>
  <si>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</si>
  <si>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</si>
  <si>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</si>
  <si>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</si>
  <si>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</si>
  <si>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</si>
  <si>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</si>
  <si>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</si>
  <si>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</si>
  <si>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</si>
  <si>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</si>
  <si>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</si>
  <si>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</si>
  <si>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</si>
  <si>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</si>
  <si>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</si>
  <si>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</si>
  <si>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</si>
  <si>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</si>
  <si>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</si>
  <si>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</si>
  <si>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</si>
  <si>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</si>
  <si>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</si>
  <si>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</si>
  <si>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</si>
  <si>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</si>
  <si>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</si>
  <si>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</si>
  <si>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</si>
  <si>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</si>
  <si>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</si>
  <si>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</si>
  <si>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</si>
  <si>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</si>
  <si>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</si>
  <si>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</si>
  <si>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</si>
  <si>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</si>
  <si>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</si>
  <si>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</si>
  <si>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</si>
  <si>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</si>
  <si>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</si>
  <si>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</si>
  <si>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</si>
  <si>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</si>
  <si>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</si>
  <si>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</si>
  <si>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</si>
  <si>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</si>
  <si>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</si>
  <si>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</si>
  <si>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</si>
  <si>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</si>
  <si>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</si>
  <si>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</si>
  <si>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</si>
  <si>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</si>
  <si>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</si>
  <si>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</si>
  <si>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</si>
  <si>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</si>
  <si>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</si>
  <si>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</si>
  <si>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</si>
  <si>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</si>
  <si>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</si>
  <si>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</si>
  <si>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</si>
  <si>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</si>
  <si>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</si>
  <si>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</si>
  <si>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</si>
  <si>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</si>
  <si>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</si>
  <si>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</si>
  <si>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</si>
  <si>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</si>
  <si>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</si>
  <si>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</si>
  <si>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</si>
  <si>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</si>
  <si>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</si>
  <si>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</si>
  <si>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</si>
  <si>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</si>
  <si>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</si>
  <si>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</si>
  <si>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</si>
  <si>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</si>
  <si>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</si>
  <si>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</si>
  <si>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</si>
  <si>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</si>
  <si>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</si>
  <si>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</si>
  <si>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</si>
  <si>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</si>
  <si>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</si>
  <si>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</si>
  <si>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</si>
  <si>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</si>
  <si>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</si>
  <si>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</si>
  <si>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</si>
  <si>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</si>
  <si>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</si>
  <si>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</si>
  <si>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</si>
  <si>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</si>
  <si>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</si>
  <si>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</si>
  <si>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</si>
  <si>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</si>
  <si>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</si>
  <si>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</si>
  <si>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</si>
  <si>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</si>
  <si>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</si>
  <si>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</si>
  <si>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</si>
  <si>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</si>
  <si>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</si>
  <si>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</si>
  <si>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</si>
  <si>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</si>
  <si>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</si>
  <si>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</si>
  <si>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</si>
  <si>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</si>
  <si>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</si>
  <si>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</si>
  <si>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</si>
  <si>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</si>
  <si>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</si>
  <si>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</si>
  <si>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</si>
  <si>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</si>
  <si>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</si>
  <si>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</si>
  <si>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</si>
  <si>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</si>
  <si>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</si>
  <si>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</si>
  <si>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</si>
  <si>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</si>
  <si>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</si>
  <si>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</si>
  <si>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</si>
  <si>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</si>
  <si>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</si>
  <si>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</si>
  <si>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</si>
  <si>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</si>
  <si>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</si>
  <si>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</si>
  <si>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</si>
  <si>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</si>
  <si>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</si>
  <si>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</si>
  <si>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</si>
  <si>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</si>
  <si>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</si>
  <si>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</si>
  <si>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</si>
  <si>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</si>
  <si>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</si>
  <si>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</si>
  <si>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</si>
  <si>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</si>
  <si>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</si>
  <si>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</si>
  <si>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</si>
  <si>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</si>
  <si>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</si>
  <si>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</si>
  <si>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</si>
  <si>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</si>
  <si>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</si>
  <si>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</si>
  <si>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</si>
  <si>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</si>
  <si>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</si>
  <si>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</si>
  <si>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</si>
  <si>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</si>
  <si>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</si>
  <si>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</si>
  <si>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</si>
  <si>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</si>
  <si>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</si>
  <si>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</si>
  <si>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</si>
  <si>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</si>
  <si>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</si>
  <si>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</si>
  <si>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</si>
  <si>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</si>
  <si>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</si>
  <si>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</si>
  <si>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</si>
  <si>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</si>
  <si>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</si>
  <si>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</si>
  <si>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</si>
  <si>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</si>
  <si>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</si>
  <si>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</si>
  <si>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</si>
  <si>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</si>
  <si>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</si>
  <si>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</si>
  <si>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</si>
  <si>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</si>
  <si>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</si>
  <si>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</si>
  <si>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</si>
  <si>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</si>
  <si>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</si>
  <si>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</si>
  <si>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</si>
  <si>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</si>
  <si>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</si>
  <si>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</si>
  <si>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</si>
  <si>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</si>
  <si>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</si>
  <si>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</si>
  <si>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</si>
  <si>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</si>
  <si>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</si>
  <si>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</si>
  <si>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</si>
  <si>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</si>
  <si>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</si>
  <si>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</si>
  <si>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</si>
  <si>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</si>
  <si>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</si>
  <si>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</si>
  <si>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</si>
  <si>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</si>
  <si>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</si>
  <si>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</si>
  <si>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</si>
  <si>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</si>
  <si>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</si>
  <si>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</si>
  <si>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</si>
  <si>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</si>
  <si>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</si>
  <si>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</si>
  <si>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</si>
  <si>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</si>
  <si>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</si>
  <si>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</si>
  <si>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</si>
  <si>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</si>
  <si>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</si>
  <si>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</si>
  <si>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</si>
  <si>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</si>
  <si>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</si>
  <si>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</si>
  <si>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</si>
  <si>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</si>
  <si>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</si>
  <si>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</si>
  <si>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</si>
  <si>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</si>
  <si>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</si>
  <si>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</si>
  <si>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</si>
  <si>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</si>
  <si>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</si>
  <si>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</si>
  <si>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</si>
  <si>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</si>
  <si>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</si>
  <si>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</si>
  <si>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</si>
  <si>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</si>
  <si>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</si>
  <si>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</si>
  <si>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</si>
  <si>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</si>
  <si>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</si>
  <si>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</si>
  <si>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</si>
  <si>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</si>
  <si>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</si>
  <si>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</si>
  <si>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</si>
  <si>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</si>
  <si>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</si>
  <si>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</si>
  <si>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</si>
  <si>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</si>
  <si>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</si>
  <si>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</si>
  <si>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</si>
  <si>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</si>
  <si>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</si>
  <si>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</si>
  <si>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</si>
  <si>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</si>
  <si>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</si>
  <si>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</si>
  <si>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</si>
  <si>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</si>
  <si>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</si>
  <si>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</si>
  <si>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</si>
  <si>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</si>
  <si>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</si>
  <si>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</si>
  <si>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</si>
  <si>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</si>
  <si>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</si>
  <si>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</si>
  <si>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</si>
  <si>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</si>
  <si>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</si>
  <si>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</si>
  <si>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</si>
  <si>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</si>
  <si>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</si>
  <si>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</si>
  <si>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</si>
  <si>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</si>
  <si>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</si>
  <si>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</si>
  <si>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</si>
  <si>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</si>
  <si>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</si>
  <si>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</si>
  <si>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</si>
  <si>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</si>
  <si>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</si>
  <si>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</si>
  <si>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</si>
  <si>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</si>
  <si>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</si>
  <si>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</si>
  <si>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</si>
  <si>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</si>
  <si>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</si>
  <si>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</si>
  <si>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</si>
  <si>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</si>
  <si>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</si>
  <si>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</si>
  <si>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</si>
  <si>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</si>
  <si>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</si>
  <si>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</si>
  <si>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</si>
  <si>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</si>
  <si>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</si>
  <si>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</si>
  <si>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</si>
  <si>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</si>
  <si>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</si>
  <si>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</si>
  <si>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</si>
  <si>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</si>
  <si>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</si>
  <si>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</si>
  <si>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</si>
  <si>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</si>
  <si>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</si>
  <si>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</si>
  <si>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</si>
  <si>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</si>
  <si>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</si>
  <si>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</si>
  <si>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</si>
  <si>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</si>
  <si>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</si>
  <si>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</si>
  <si>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</si>
  <si>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</si>
  <si>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</si>
  <si>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</si>
  <si>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</si>
  <si>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</si>
  <si>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</si>
  <si>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</si>
  <si>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</si>
  <si>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</si>
  <si>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</si>
  <si>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</si>
  <si>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</si>
  <si>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</si>
  <si>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</si>
  <si>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</si>
  <si>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</si>
  <si>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</si>
  <si>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</si>
  <si>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</si>
  <si>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</si>
  <si>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</si>
  <si>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</si>
  <si>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</si>
  <si>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</si>
  <si>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</si>
  <si>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</si>
  <si>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</si>
  <si>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</si>
  <si>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</si>
  <si>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</si>
  <si>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</si>
  <si>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</si>
  <si>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</si>
  <si>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</si>
  <si>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</si>
  <si>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</si>
  <si>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</si>
  <si>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</si>
  <si>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</si>
  <si>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</si>
  <si>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</si>
  <si>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</si>
  <si>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</si>
  <si>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</si>
  <si>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</si>
  <si>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</si>
  <si>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</si>
  <si>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</si>
  <si>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</si>
  <si>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</si>
  <si>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</si>
  <si>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</si>
  <si>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</si>
  <si>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</si>
  <si>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</si>
  <si>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</si>
  <si>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</si>
  <si>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</si>
  <si>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</si>
  <si>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</si>
  <si>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</si>
  <si>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</si>
  <si>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</si>
  <si>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</si>
  <si>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</si>
  <si>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</si>
  <si>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</si>
  <si>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</si>
  <si>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</si>
  <si>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</si>
  <si>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</si>
  <si>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</si>
  <si>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</si>
  <si>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</si>
  <si>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</si>
  <si>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</si>
  <si>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</si>
  <si>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</si>
  <si>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</si>
  <si>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</si>
  <si>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</si>
  <si>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</si>
  <si>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</si>
  <si>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</si>
  <si>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</si>
  <si>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</si>
  <si>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</si>
  <si>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</si>
  <si>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</si>
  <si>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</si>
  <si>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</si>
  <si>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</si>
  <si>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</si>
  <si>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</si>
  <si>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</si>
  <si>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</si>
  <si>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</si>
  <si>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</si>
  <si>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</si>
  <si>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</si>
  <si>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</si>
  <si>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</si>
  <si>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</si>
  <si>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</si>
  <si>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</si>
  <si>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</si>
  <si>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</si>
  <si>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</si>
  <si>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</si>
  <si>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</si>
  <si>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</si>
  <si>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</si>
  <si>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</si>
  <si>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</si>
  <si>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</si>
  <si>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</si>
  <si>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</si>
  <si>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</si>
  <si>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</si>
  <si>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</si>
  <si>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</si>
  <si>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</si>
  <si>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</si>
  <si>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</si>
  <si>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</si>
  <si>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</si>
  <si>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</si>
  <si>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</si>
  <si>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</si>
  <si>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</si>
  <si>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</si>
  <si>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</si>
  <si>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</si>
  <si>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</si>
  <si>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</si>
  <si>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</si>
  <si>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</si>
  <si>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</si>
  <si>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</si>
  <si>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</si>
  <si>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</si>
  <si>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</si>
  <si>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</si>
  <si>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</si>
  <si>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</si>
  <si>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</si>
  <si>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</si>
  <si>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</si>
  <si>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</si>
  <si>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</si>
  <si>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</si>
  <si>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</si>
  <si>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</si>
  <si>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</si>
  <si>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</si>
  <si>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</si>
  <si>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</si>
  <si>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</si>
  <si>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</si>
  <si>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</si>
  <si>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</si>
  <si>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</si>
  <si>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</si>
  <si>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</si>
  <si>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</si>
  <si>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</si>
  <si>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</si>
  <si>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</si>
  <si>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</si>
  <si>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</si>
  <si>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</si>
  <si>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</si>
  <si>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</si>
  <si>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</si>
  <si>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</si>
  <si>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</si>
  <si>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</si>
  <si>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</si>
  <si>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</si>
  <si>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</si>
  <si>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</si>
  <si>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</si>
  <si>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</si>
  <si>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</si>
  <si>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</si>
  <si>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</si>
  <si>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</si>
  <si>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</si>
  <si>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</si>
  <si>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</si>
  <si>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</si>
  <si>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</si>
  <si>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</si>
  <si>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</si>
  <si>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</si>
  <si>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</si>
  <si>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</si>
  <si>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</si>
  <si>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</si>
  <si>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</si>
  <si>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</si>
  <si>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</si>
  <si>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</si>
  <si>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</si>
  <si>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</si>
  <si>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</si>
  <si>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</si>
  <si>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</si>
  <si>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</si>
  <si>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</si>
  <si>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</si>
  <si>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</si>
  <si>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</si>
  <si>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</si>
  <si>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</si>
  <si>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</si>
  <si>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</si>
  <si>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</si>
  <si>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</si>
  <si>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</si>
  <si>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</si>
  <si>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</si>
  <si>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</si>
  <si>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</si>
  <si>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</si>
  <si>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</si>
  <si>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</si>
  <si>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</si>
  <si>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</si>
  <si>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</si>
  <si>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</si>
  <si>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</si>
  <si>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</si>
  <si>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</si>
  <si>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</si>
  <si>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</si>
  <si>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</si>
  <si>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</si>
  <si>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</si>
  <si>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</si>
  <si>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</si>
  <si>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</si>
  <si>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</si>
  <si>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</si>
  <si>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</si>
  <si>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</si>
  <si>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</si>
  <si>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</si>
  <si>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</si>
  <si>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</si>
  <si>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</si>
  <si>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</si>
  <si>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</si>
  <si>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</si>
  <si>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</si>
  <si>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</si>
  <si>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</si>
  <si>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</si>
  <si>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</si>
  <si>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</si>
  <si>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</si>
  <si>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</si>
  <si>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</si>
  <si>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</si>
  <si>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</si>
  <si>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</si>
  <si>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</si>
  <si>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</si>
  <si>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</si>
  <si>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</si>
  <si>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</si>
  <si>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</si>
  <si>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</si>
  <si>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</si>
  <si>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</si>
  <si>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</si>
  <si>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</si>
  <si>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</si>
  <si>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</si>
  <si>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</si>
  <si>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</si>
  <si>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</si>
  <si>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</si>
  <si>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</si>
  <si>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</si>
  <si>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</si>
  <si>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</si>
  <si>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</si>
  <si>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</si>
  <si>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</si>
  <si>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</si>
  <si>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</si>
  <si>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</si>
  <si>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</si>
  <si>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</si>
  <si>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</si>
  <si>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</si>
  <si>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</si>
  <si>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</si>
  <si>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</si>
  <si>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</si>
  <si>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</si>
  <si>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</si>
  <si>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</si>
  <si>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</si>
  <si>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</si>
  <si>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</si>
  <si>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</si>
  <si>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</si>
  <si>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</si>
  <si>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</si>
  <si>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</si>
  <si>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</si>
  <si>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</si>
  <si>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</si>
  <si>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</si>
  <si>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</si>
  <si>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</si>
  <si>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</si>
  <si>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</si>
  <si>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</si>
  <si>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</si>
  <si>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</si>
  <si>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</si>
  <si>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</si>
  <si>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</si>
  <si>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</si>
  <si>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</si>
  <si>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</si>
  <si>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</si>
  <si>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</si>
  <si>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</si>
  <si>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</si>
  <si>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</si>
  <si>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</si>
  <si>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</si>
  <si>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</si>
  <si>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</si>
  <si>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</si>
  <si>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</si>
  <si>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</si>
  <si>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</si>
  <si>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</si>
  <si>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</si>
  <si>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</si>
  <si>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</si>
  <si>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</si>
  <si>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</si>
  <si>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</si>
  <si>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</si>
  <si>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</si>
  <si>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</si>
  <si>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</si>
  <si>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</si>
  <si>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</si>
  <si>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</si>
  <si>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</si>
  <si>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</si>
  <si>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</si>
  <si>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</si>
  <si>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</si>
  <si>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</si>
  <si>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</si>
  <si>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</si>
  <si>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</si>
  <si>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</si>
  <si>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</si>
  <si>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</si>
  <si>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</si>
  <si>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</si>
  <si>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</si>
  <si>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</si>
  <si>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</si>
  <si>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</si>
  <si>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</si>
  <si>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</si>
  <si>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</si>
  <si>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</si>
  <si>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</si>
  <si>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</si>
  <si>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</si>
  <si>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</si>
  <si>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</si>
  <si>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</si>
  <si>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</si>
  <si>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</si>
  <si>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</si>
  <si>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</si>
  <si>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</si>
  <si>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</si>
  <si>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</si>
  <si>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</si>
  <si>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</si>
  <si>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</si>
  <si>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</si>
  <si>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</si>
  <si>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</si>
  <si>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</si>
  <si>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</si>
  <si>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</si>
  <si>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</si>
  <si>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</si>
  <si>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</si>
  <si>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</si>
  <si>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</si>
  <si>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</si>
  <si>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</si>
  <si>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</si>
  <si>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</si>
  <si>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</si>
  <si>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</si>
  <si>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</si>
  <si>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</si>
  <si>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</si>
  <si>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</si>
  <si>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</si>
  <si>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</si>
  <si>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</si>
  <si>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</si>
  <si>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</si>
  <si>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</si>
  <si>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</si>
  <si>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</si>
  <si>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</si>
  <si>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</si>
  <si>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</si>
  <si>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</si>
  <si>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</si>
  <si>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</si>
  <si>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</si>
  <si>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</si>
  <si>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</si>
  <si>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</si>
  <si>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</si>
  <si>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</si>
  <si>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</si>
  <si>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</si>
  <si>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</si>
  <si>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</si>
  <si>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</si>
  <si>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</si>
  <si>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</si>
  <si>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</si>
  <si>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</si>
  <si>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</si>
  <si>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</si>
  <si>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</si>
  <si>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</si>
  <si>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</si>
  <si>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</si>
  <si>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</si>
  <si>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</si>
  <si>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</si>
  <si>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</si>
  <si>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</si>
  <si>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</si>
  <si>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</si>
  <si>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</si>
  <si>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</si>
  <si>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</si>
  <si>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</si>
  <si>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</si>
  <si>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</si>
  <si>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</si>
  <si>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</si>
  <si>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</si>
  <si>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</si>
  <si>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</si>
  <si>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</si>
  <si>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</si>
  <si>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</si>
  <si>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</si>
  <si>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</si>
  <si>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</si>
  <si>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</si>
  <si>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</si>
  <si>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</si>
  <si>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</si>
  <si>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</si>
  <si>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</si>
  <si>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</si>
  <si>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</si>
  <si>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</si>
  <si>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</si>
  <si>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</si>
  <si>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</si>
  <si>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</si>
  <si>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</si>
  <si>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</si>
  <si>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</si>
  <si>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</si>
  <si>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</si>
  <si>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</si>
  <si>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</si>
  <si>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</si>
  <si>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</si>
  <si>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</si>
  <si>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</si>
  <si>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</si>
  <si>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</si>
  <si>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</si>
  <si>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</si>
  <si>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</si>
  <si>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</si>
  <si>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</si>
  <si>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</si>
  <si>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</si>
  <si>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</si>
  <si>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</si>
  <si>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</si>
  <si>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</si>
  <si>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</si>
  <si>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</si>
  <si>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</si>
  <si>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</si>
  <si>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</si>
  <si>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</si>
  <si>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</si>
  <si>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</si>
  <si>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</si>
  <si>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</si>
  <si>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</si>
  <si>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</si>
  <si>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</si>
  <si>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</si>
  <si>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</si>
  <si>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</si>
  <si>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</si>
  <si>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</si>
  <si>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</si>
  <si>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</si>
  <si>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</si>
  <si>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</si>
  <si>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</si>
  <si>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</si>
  <si>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</si>
  <si>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</si>
  <si>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</si>
  <si>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</si>
  <si>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</si>
  <si>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</si>
  <si>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</si>
  <si>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</si>
  <si>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</si>
  <si>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</si>
  <si>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</si>
  <si>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</si>
  <si>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</si>
  <si>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</si>
  <si>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</si>
  <si>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</si>
  <si>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</si>
  <si>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</si>
  <si>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</si>
  <si>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</si>
  <si>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</si>
  <si>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</si>
  <si>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</si>
  <si>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</si>
  <si>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</si>
  <si>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</si>
  <si>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</si>
  <si>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</si>
  <si>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</si>
  <si>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</si>
  <si>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</si>
  <si>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</si>
  <si>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</si>
  <si>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</si>
  <si>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</si>
  <si>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</si>
  <si>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</si>
  <si>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</si>
  <si>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</si>
  <si>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</si>
  <si>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</si>
  <si>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</si>
  <si>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</si>
  <si>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</si>
  <si>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</si>
  <si>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</si>
  <si>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</si>
  <si>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</si>
  <si>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</si>
  <si>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</si>
  <si>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</si>
  <si>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</si>
  <si>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</si>
  <si>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</si>
  <si>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</si>
  <si>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</si>
  <si>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</si>
  <si>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</si>
  <si>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</si>
  <si>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</si>
  <si>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</si>
  <si>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</si>
  <si>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</si>
  <si>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</si>
  <si>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</si>
  <si>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</si>
  <si>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</si>
  <si>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</si>
  <si>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</si>
  <si>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</si>
  <si>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</si>
  <si>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</si>
  <si>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</si>
  <si>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</si>
  <si>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</si>
  <si>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</si>
  <si>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</si>
  <si>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</si>
  <si>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</si>
  <si>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</si>
  <si>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</si>
  <si>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</si>
  <si>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</si>
  <si>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</si>
  <si>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</si>
  <si>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</si>
  <si>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</si>
  <si>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</si>
  <si>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</si>
  <si>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</si>
  <si>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</si>
  <si>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</si>
  <si>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</si>
  <si>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</si>
  <si>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</si>
  <si>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</si>
  <si>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</si>
  <si>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</si>
  <si>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</si>
  <si>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</si>
  <si>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</si>
  <si>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</si>
  <si>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</si>
  <si>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</si>
  <si>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</si>
  <si>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</si>
  <si>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</si>
  <si>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</si>
  <si>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</si>
  <si>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</si>
  <si>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</si>
  <si>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</si>
  <si>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</si>
  <si>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</si>
  <si>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</si>
  <si>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</si>
  <si>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</si>
  <si>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</si>
  <si>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</si>
  <si>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</si>
  <si>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</si>
  <si>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</si>
  <si>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</si>
  <si>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</si>
  <si>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</si>
  <si>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</si>
  <si>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</si>
  <si>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</si>
  <si>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</si>
  <si>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</si>
  <si>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</si>
  <si>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</si>
  <si>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</si>
  <si>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</si>
  <si>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</si>
  <si>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</si>
  <si>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</si>
  <si>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</si>
  <si>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</si>
  <si>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</si>
  <si>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</si>
  <si>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</si>
  <si>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</si>
  <si>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</si>
  <si>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</si>
  <si>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</si>
  <si>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</si>
  <si>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</si>
  <si>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</si>
  <si>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</si>
  <si>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</si>
  <si>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</si>
  <si>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</si>
  <si>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</si>
  <si>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</si>
  <si>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</si>
  <si>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</si>
  <si>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</si>
  <si>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</si>
  <si>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</si>
  <si>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</si>
  <si>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</si>
  <si>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</si>
  <si>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</si>
  <si>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</si>
  <si>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</si>
  <si>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</si>
  <si>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</si>
  <si>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</si>
  <si>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</si>
  <si>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</si>
  <si>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</si>
  <si>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</si>
  <si>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</si>
  <si>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</si>
  <si>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</si>
  <si>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</si>
  <si>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</si>
  <si>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</si>
  <si>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</si>
  <si>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</si>
  <si>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</si>
  <si>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</si>
  <si>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</si>
  <si>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</si>
  <si>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</si>
  <si>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</si>
  <si>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</si>
  <si>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</si>
  <si>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</si>
  <si>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</si>
  <si>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</si>
  <si>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</si>
  <si>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</si>
  <si>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</si>
  <si>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</si>
  <si>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</si>
  <si>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</si>
  <si>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</si>
  <si>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</si>
  <si>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</si>
  <si>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</si>
  <si>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</si>
  <si>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</si>
  <si>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</si>
  <si>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</si>
  <si>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</si>
  <si>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</si>
  <si>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</si>
  <si>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</si>
  <si>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</si>
  <si>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</si>
  <si>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</si>
  <si>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</si>
  <si>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</si>
  <si>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</si>
  <si>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</si>
  <si>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</si>
  <si>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</si>
  <si>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</si>
  <si>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</si>
  <si>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</si>
  <si>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</si>
  <si>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</si>
  <si>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</si>
  <si>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</si>
  <si>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</si>
  <si>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</si>
  <si>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</si>
  <si>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</si>
  <si>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</si>
  <si>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</si>
  <si>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</si>
  <si>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</si>
  <si>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</si>
  <si>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</si>
  <si>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</si>
  <si>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</si>
  <si>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</si>
  <si>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</si>
  <si>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</si>
  <si>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</si>
  <si>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</si>
  <si>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</si>
  <si>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</si>
  <si>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</si>
  <si>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</si>
  <si>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</si>
  <si>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</si>
  <si>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</si>
  <si>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</si>
  <si>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</si>
  <si>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</si>
  <si>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</si>
  <si>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</si>
  <si>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</si>
  <si>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</si>
  <si>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</si>
  <si>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</si>
  <si>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</si>
  <si>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</si>
  <si>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</si>
  <si>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</si>
  <si>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</si>
  <si>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</si>
  <si>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</si>
  <si>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</si>
  <si>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</si>
  <si>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</si>
  <si>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</si>
  <si>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</si>
  <si>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</si>
  <si>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</si>
  <si>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</si>
  <si>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</si>
  <si>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</si>
  <si>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</si>
  <si>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</si>
  <si>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</si>
  <si>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</si>
  <si>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</si>
  <si>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</si>
  <si>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</si>
  <si>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</si>
  <si>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</si>
  <si>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</si>
  <si>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</si>
  <si>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</si>
  <si>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</si>
  <si>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</si>
  <si>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</si>
  <si>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</si>
  <si>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</si>
  <si>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</si>
  <si>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</si>
  <si>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</si>
  <si>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</si>
  <si>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</si>
  <si>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</si>
  <si>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</si>
  <si>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</si>
  <si>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</si>
  <si>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</si>
  <si>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</si>
  <si>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</si>
  <si>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</si>
  <si>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</si>
  <si>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</si>
  <si>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</si>
  <si>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</si>
  <si>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</si>
  <si>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</si>
  <si>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</si>
  <si>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</si>
  <si>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</si>
  <si>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</si>
  <si>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</si>
  <si>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</si>
  <si>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</si>
  <si>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</si>
  <si>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</si>
  <si>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</si>
  <si>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</si>
  <si>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</si>
  <si>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</si>
  <si>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</si>
  <si>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</si>
  <si>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</si>
  <si>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</si>
  <si>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</si>
  <si>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</si>
  <si>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</si>
  <si>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</si>
  <si>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</si>
  <si>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</si>
  <si>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</si>
  <si>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</si>
  <si>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</si>
  <si>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</si>
  <si>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</si>
  <si>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</si>
  <si>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</si>
  <si>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</si>
  <si>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</si>
  <si>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</si>
  <si>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</si>
  <si>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</si>
  <si>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</si>
  <si>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</si>
  <si>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</si>
  <si>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</si>
  <si>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</si>
  <si>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</si>
  <si>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</si>
  <si>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</si>
  <si>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</si>
  <si>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</si>
  <si>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</si>
  <si>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</si>
  <si>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</si>
  <si>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</si>
  <si>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</si>
  <si>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</si>
  <si>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</si>
  <si>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</si>
  <si>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</si>
  <si>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</si>
  <si>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</si>
  <si>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</si>
  <si>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</si>
  <si>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</si>
  <si>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</si>
  <si>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</si>
  <si>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</si>
  <si>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</si>
  <si>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</si>
  <si>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</si>
  <si>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</si>
  <si>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</si>
  <si>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</si>
  <si>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</si>
  <si>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</si>
  <si>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</si>
  <si>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</si>
  <si>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</si>
  <si>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</si>
  <si>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</si>
  <si>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</si>
  <si>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</si>
  <si>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</si>
  <si>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</si>
  <si>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</si>
  <si>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</si>
  <si>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</si>
  <si>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</si>
  <si>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</si>
  <si>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</si>
  <si>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</si>
  <si>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</si>
  <si>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</si>
  <si>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</si>
  <si>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</si>
  <si>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</si>
  <si>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</si>
  <si>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</si>
  <si>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</si>
  <si>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</si>
  <si>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</si>
  <si>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</si>
  <si>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</si>
  <si>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</si>
  <si>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</si>
  <si>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</si>
  <si>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</si>
  <si>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</si>
  <si>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</si>
  <si>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</si>
  <si>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</si>
  <si>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</si>
  <si>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</si>
  <si>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</si>
  <si>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</si>
  <si>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</si>
  <si>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</si>
  <si>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</si>
  <si>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</si>
  <si>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</si>
  <si>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</si>
  <si>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</si>
  <si>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</si>
  <si>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</si>
  <si>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</si>
  <si>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</si>
  <si>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</si>
  <si>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</si>
  <si>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</si>
  <si>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</si>
  <si>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</si>
  <si>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</si>
  <si>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</si>
  <si>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</si>
  <si>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</si>
  <si>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</si>
  <si>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</si>
  <si>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</si>
  <si>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</si>
  <si>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</si>
  <si>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</si>
  <si>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</si>
  <si>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</si>
  <si>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</si>
  <si>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</si>
  <si>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</si>
  <si>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</si>
  <si>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</si>
  <si>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</si>
  <si>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</si>
  <si>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</si>
  <si>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</si>
  <si>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</si>
  <si>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</si>
  <si>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</si>
  <si>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</si>
  <si>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</si>
  <si>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</si>
  <si>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</si>
  <si>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</si>
  <si>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</si>
  <si>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</si>
  <si>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</si>
  <si>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</si>
  <si>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</si>
  <si>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</si>
  <si>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</si>
  <si>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</si>
  <si>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</si>
  <si>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</si>
  <si>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</si>
  <si>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</si>
  <si>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</si>
  <si>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</si>
  <si>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</si>
  <si>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</si>
  <si>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</si>
  <si>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</si>
  <si>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</si>
  <si>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</si>
  <si>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</si>
  <si>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</si>
  <si>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</si>
  <si>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</si>
  <si>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</si>
  <si>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</si>
  <si>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</si>
  <si>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</si>
  <si>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</si>
  <si>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</si>
  <si>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</si>
  <si>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</si>
  <si>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</si>
  <si>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</si>
  <si>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</si>
  <si>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</si>
  <si>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</si>
  <si>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</si>
  <si>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</si>
  <si>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</si>
  <si>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</si>
  <si>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</si>
  <si>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</si>
  <si>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</si>
  <si>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</si>
  <si>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</si>
  <si>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</si>
  <si>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</si>
  <si>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</si>
  <si>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</si>
  <si>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</si>
  <si>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</si>
  <si>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</si>
  <si>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</si>
  <si>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</si>
  <si>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</si>
  <si>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</si>
  <si>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</si>
  <si>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</si>
  <si>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</si>
  <si>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</si>
  <si>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</si>
  <si>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</si>
  <si>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</si>
  <si>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</si>
  <si>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</si>
  <si>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</si>
  <si>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</si>
  <si>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</si>
  <si>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</si>
  <si>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</si>
  <si>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</si>
  <si>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</si>
  <si>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</si>
  <si>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</si>
  <si>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</si>
  <si>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</si>
  <si>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</si>
  <si>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</si>
  <si>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</si>
  <si>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</si>
  <si>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</si>
  <si>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</si>
  <si>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</si>
  <si>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</si>
  <si>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</si>
  <si>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</si>
  <si>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</si>
  <si>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</si>
  <si>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</si>
  <si>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</si>
  <si>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</si>
  <si>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</si>
  <si>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</si>
  <si>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</si>
  <si>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</si>
  <si>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</si>
  <si>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</si>
  <si>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</si>
  <si>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</si>
  <si>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</si>
  <si>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</si>
  <si>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</si>
  <si>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</si>
  <si>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</si>
  <si>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</si>
  <si>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</si>
  <si>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</si>
  <si>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</si>
  <si>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</si>
  <si>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</si>
  <si>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</si>
  <si>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</si>
  <si>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</si>
  <si>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</si>
  <si>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</si>
  <si>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</si>
  <si>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</si>
  <si>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</si>
  <si>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</si>
  <si>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</si>
  <si>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</si>
  <si>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</si>
  <si>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</si>
  <si>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</si>
  <si>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</si>
  <si>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</si>
  <si>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</si>
  <si>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</si>
  <si>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</si>
  <si>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</si>
  <si>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</si>
  <si>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</si>
  <si>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</si>
  <si>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</si>
  <si>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</si>
  <si>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</si>
  <si>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</si>
  <si>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</si>
  <si>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</si>
  <si>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</si>
  <si>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</si>
  <si>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</si>
  <si>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</si>
  <si>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</si>
  <si>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</si>
  <si>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</si>
  <si>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</si>
  <si>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</si>
  <si>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</si>
  <si>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</si>
  <si>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</si>
  <si>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</si>
  <si>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</si>
  <si>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</si>
  <si>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</si>
  <si>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</si>
  <si>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</si>
  <si>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</si>
  <si>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</si>
  <si>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</si>
  <si>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</si>
  <si>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</si>
  <si>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</si>
  <si>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</si>
  <si>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</si>
  <si>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</si>
  <si>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</si>
  <si>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</si>
  <si>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</si>
  <si>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</si>
  <si>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</si>
  <si>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</si>
  <si>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</si>
  <si>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</si>
  <si>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</si>
  <si>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</si>
  <si>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</si>
  <si>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</si>
  <si>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</si>
  <si>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</si>
  <si>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</si>
  <si>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</si>
  <si>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</si>
  <si>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</si>
  <si>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</si>
  <si>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</si>
  <si>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</si>
  <si>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</si>
  <si>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</si>
  <si>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</si>
  <si>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</si>
  <si>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</si>
  <si>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</si>
  <si>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</si>
  <si>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</si>
  <si>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</si>
  <si>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</si>
  <si>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</si>
  <si>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</si>
  <si>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</si>
  <si>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</si>
  <si>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</si>
  <si>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</si>
  <si>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</si>
  <si>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</si>
  <si>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</si>
  <si>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</si>
  <si>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</si>
  <si>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</si>
  <si>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</si>
  <si>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</si>
  <si>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</si>
  <si>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</si>
  <si>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</si>
  <si>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</si>
  <si>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</si>
  <si>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</si>
  <si>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</si>
  <si>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</si>
  <si>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</si>
  <si>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</si>
  <si>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</si>
  <si>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</si>
  <si>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</si>
  <si>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</si>
  <si>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</si>
  <si>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</si>
  <si>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</si>
  <si>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</si>
  <si>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</si>
  <si>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</si>
  <si>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</si>
  <si>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</si>
  <si>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</si>
  <si>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</si>
  <si>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</si>
  <si>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</si>
  <si>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</si>
  <si>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</si>
  <si>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</si>
  <si>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</si>
  <si>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</si>
  <si>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</si>
  <si>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</si>
  <si>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</si>
  <si>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</si>
  <si>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</si>
  <si>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</si>
  <si>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</si>
  <si>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</si>
  <si>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</si>
  <si>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</si>
  <si>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</si>
  <si>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</si>
  <si>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</si>
  <si>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</si>
  <si>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</si>
  <si>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</si>
  <si>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</si>
  <si>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</si>
  <si>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</si>
  <si>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</si>
  <si>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</si>
  <si>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</si>
  <si>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</si>
  <si>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</si>
  <si>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</si>
  <si>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</si>
  <si>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</si>
  <si>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</si>
  <si>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</si>
  <si>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</si>
  <si>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</si>
  <si>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</si>
  <si>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</si>
  <si>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</si>
  <si>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</si>
  <si>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</si>
  <si>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</si>
  <si>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</si>
  <si>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</si>
  <si>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</si>
  <si>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</si>
  <si>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</si>
  <si>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</si>
  <si>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</si>
  <si>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</si>
  <si>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</si>
  <si>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</si>
  <si>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</si>
  <si>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</si>
  <si>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</si>
  <si>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</si>
  <si>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</si>
  <si>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</si>
  <si>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</si>
  <si>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</si>
  <si>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</si>
  <si>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</si>
  <si>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</si>
  <si>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</si>
  <si>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</si>
  <si>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</si>
  <si>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</si>
  <si>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</si>
  <si>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</si>
  <si>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</si>
  <si>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</si>
  <si>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</si>
  <si>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</si>
  <si>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</si>
  <si>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</si>
  <si>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</si>
  <si>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</si>
  <si>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</si>
  <si>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</si>
  <si>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</si>
  <si>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</si>
  <si>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</si>
  <si>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</si>
  <si>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</si>
  <si>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</si>
  <si>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</si>
  <si>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</si>
  <si>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</si>
  <si>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</si>
  <si>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</si>
  <si>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</si>
  <si>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</si>
  <si>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</si>
  <si>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</si>
  <si>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</si>
  <si>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</si>
  <si>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</si>
  <si>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</si>
  <si>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</si>
  <si>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</si>
  <si>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</si>
  <si>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</si>
  <si>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</si>
  <si>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</si>
  <si>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</si>
  <si>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</si>
  <si>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</si>
  <si>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</si>
  <si>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</si>
  <si>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</si>
  <si>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</si>
  <si>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</si>
  <si>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</si>
  <si>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</si>
  <si>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</si>
  <si>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</si>
  <si>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</si>
  <si>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</si>
  <si>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</si>
  <si>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</si>
  <si>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</si>
  <si>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</si>
  <si>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</si>
  <si>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</si>
  <si>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</si>
  <si>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</si>
  <si>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</si>
  <si>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</si>
  <si>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</si>
  <si>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</si>
  <si>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</si>
  <si>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</si>
  <si>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</si>
  <si>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</si>
  <si>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</si>
  <si>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</si>
  <si>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</si>
  <si>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</si>
  <si>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</si>
  <si>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</si>
  <si>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</si>
  <si>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</si>
  <si>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</si>
  <si>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</si>
  <si>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</si>
  <si>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</si>
  <si>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</si>
  <si>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</si>
  <si>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</si>
  <si>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</si>
  <si>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</si>
  <si>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</si>
  <si>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</si>
  <si>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</si>
  <si>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</si>
  <si>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</si>
  <si>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</si>
  <si>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</si>
  <si>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</si>
  <si>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</si>
  <si>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</si>
  <si>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</si>
  <si>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</si>
  <si>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</si>
  <si>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</si>
  <si>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</si>
  <si>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</si>
  <si>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</si>
  <si>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</si>
  <si>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</si>
  <si>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</si>
  <si>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</si>
  <si>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</si>
  <si>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</si>
  <si>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</si>
  <si>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</si>
  <si>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</si>
  <si>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</si>
  <si>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</si>
  <si>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</si>
  <si>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</si>
  <si>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</si>
  <si>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</si>
  <si>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</si>
  <si>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</si>
  <si>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</si>
  <si>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</si>
  <si>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</si>
  <si>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</si>
  <si>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</si>
  <si>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</si>
  <si>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</si>
  <si>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</si>
  <si>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</si>
  <si>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</si>
  <si>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</si>
  <si>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</si>
  <si>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</si>
  <si>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</si>
  <si>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</si>
  <si>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</si>
  <si>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</si>
  <si>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</si>
  <si>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</si>
  <si>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</si>
  <si>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</si>
  <si>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</si>
  <si>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</si>
  <si>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</si>
  <si>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</si>
  <si>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</si>
  <si>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</si>
  <si>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</si>
  <si>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</si>
  <si>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</si>
  <si>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</si>
  <si>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</si>
  <si>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</si>
  <si>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</si>
  <si>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</si>
  <si>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</si>
  <si>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</si>
  <si>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</si>
  <si>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</si>
  <si>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</si>
  <si>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</si>
  <si>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</si>
  <si>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</si>
  <si>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</si>
  <si>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</si>
  <si>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</si>
  <si>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</si>
  <si>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</si>
  <si>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</si>
  <si>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</si>
  <si>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</si>
  <si>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</si>
  <si>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</si>
  <si>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</si>
  <si>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</si>
  <si>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</si>
  <si>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</si>
  <si>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</si>
  <si>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</si>
  <si>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</si>
  <si>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</si>
  <si>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</si>
  <si>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</si>
  <si>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</si>
  <si>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</si>
  <si>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</si>
  <si>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</si>
  <si>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</si>
  <si>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</si>
  <si>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</si>
  <si>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</si>
  <si>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</si>
  <si>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</si>
  <si>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</si>
  <si>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</si>
  <si>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</si>
  <si>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</si>
  <si>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</si>
  <si>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</si>
  <si>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</si>
  <si>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</si>
  <si>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</si>
  <si>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</si>
  <si>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</si>
  <si>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</si>
  <si>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</si>
  <si>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</si>
  <si>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</si>
  <si>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</si>
  <si>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</si>
  <si>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</si>
  <si>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</si>
  <si>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</si>
  <si>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</si>
  <si>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</si>
  <si>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</si>
  <si>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</si>
  <si>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</si>
  <si>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</si>
  <si>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</si>
  <si>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</si>
  <si>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</si>
  <si>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</si>
  <si>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</si>
  <si>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</si>
  <si>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</si>
  <si>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</si>
  <si>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</si>
  <si>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</si>
  <si>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</si>
  <si>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</si>
  <si>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</si>
  <si>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</si>
  <si>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</si>
  <si>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</si>
  <si>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</si>
  <si>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</si>
  <si>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</si>
  <si>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</si>
  <si>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</si>
  <si>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</si>
  <si>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</si>
  <si>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</si>
  <si>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</si>
  <si>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</si>
  <si>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</si>
  <si>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</si>
  <si>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</si>
  <si>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</si>
  <si>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</si>
  <si>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</si>
  <si>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</si>
  <si>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</si>
  <si>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</si>
  <si>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</si>
  <si>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</si>
  <si>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</si>
  <si>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</si>
  <si>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</si>
  <si>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</si>
  <si>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</si>
  <si>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</si>
  <si>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</si>
  <si>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</si>
  <si>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</si>
  <si>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</si>
  <si>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</si>
  <si>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</si>
  <si>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</si>
  <si>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</si>
  <si>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</si>
  <si>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</si>
  <si>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</si>
  <si>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</si>
  <si>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</si>
  <si>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</si>
  <si>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</si>
  <si>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</si>
  <si>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</si>
  <si>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</si>
  <si>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</si>
  <si>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</si>
  <si>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</si>
  <si>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</si>
  <si>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</si>
  <si>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</si>
  <si>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</si>
  <si>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</si>
  <si>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</si>
  <si>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</si>
  <si>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</si>
  <si>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</si>
  <si>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</si>
  <si>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</si>
  <si>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</si>
  <si>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</si>
  <si>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</si>
  <si>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</si>
  <si>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</si>
  <si>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</si>
  <si>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</si>
  <si>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</si>
  <si>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</si>
  <si>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</si>
  <si>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</si>
  <si>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</si>
  <si>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</si>
  <si>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</si>
  <si>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</si>
  <si>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</si>
  <si>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</si>
  <si>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</si>
  <si>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</si>
  <si>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</si>
  <si>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</si>
  <si>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</si>
  <si>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</si>
  <si>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</si>
  <si>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</si>
  <si>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</si>
  <si>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</si>
  <si>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</si>
  <si>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</si>
  <si>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</si>
  <si>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</si>
  <si>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</si>
  <si>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</si>
  <si>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</si>
  <si>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</si>
  <si>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</si>
  <si>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</si>
  <si>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</si>
  <si>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</si>
  <si>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</si>
  <si>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</si>
  <si>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</si>
  <si>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</si>
  <si>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</si>
  <si>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</si>
  <si>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</si>
  <si>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</si>
  <si>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</si>
  <si>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</si>
  <si>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</si>
  <si>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</si>
  <si>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</si>
  <si>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</si>
  <si>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</si>
  <si>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</si>
  <si>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</si>
  <si>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</si>
  <si>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</si>
  <si>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</si>
  <si>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</si>
  <si>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</si>
  <si>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</si>
  <si>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</si>
  <si>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</si>
  <si>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</si>
  <si>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</si>
  <si>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</si>
  <si>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</si>
  <si>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</si>
  <si>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</si>
  <si>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</si>
  <si>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</si>
  <si>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</si>
  <si>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</si>
  <si>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</si>
  <si>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</si>
  <si>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</si>
  <si>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</si>
  <si>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</si>
  <si>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</si>
  <si>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</si>
  <si>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</si>
  <si>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</si>
  <si>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</si>
  <si>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</si>
  <si>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</si>
  <si>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</si>
  <si>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</si>
  <si>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</si>
  <si>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</si>
  <si>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</si>
  <si>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</si>
  <si>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</si>
  <si>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</si>
  <si>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</si>
  <si>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</si>
  <si>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</si>
  <si>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</si>
  <si>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</si>
  <si>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</si>
  <si>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</si>
  <si>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</si>
  <si>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</si>
  <si>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</si>
  <si>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</si>
  <si>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</si>
  <si>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</si>
  <si>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</si>
  <si>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</si>
  <si>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</si>
  <si>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</si>
  <si>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</si>
  <si>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</si>
  <si>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</si>
  <si>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</si>
  <si>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</si>
  <si>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</si>
  <si>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</si>
  <si>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</si>
  <si>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</si>
  <si>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</si>
  <si>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</si>
  <si>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</si>
  <si>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</si>
  <si>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</si>
  <si>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</si>
  <si>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</si>
  <si>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</si>
  <si>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</si>
  <si>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</si>
  <si>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</si>
  <si>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</si>
  <si>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</si>
  <si>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</si>
  <si>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</si>
  <si>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</si>
  <si>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</si>
  <si>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</si>
  <si>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</si>
  <si>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</si>
  <si>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</si>
  <si>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</si>
  <si>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</si>
  <si>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</si>
  <si>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</si>
  <si>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</si>
  <si>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</si>
  <si>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</si>
  <si>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</si>
  <si>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</si>
  <si>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</si>
  <si>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</si>
  <si>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</si>
  <si>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</si>
  <si>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</si>
  <si>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</si>
  <si>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</si>
  <si>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</si>
  <si>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</si>
  <si>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</si>
  <si>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</si>
  <si>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</si>
  <si>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</si>
  <si>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</si>
  <si>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</si>
  <si>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</si>
  <si>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</si>
  <si>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</si>
  <si>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</si>
  <si>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</si>
  <si>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</si>
  <si>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</si>
  <si>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</si>
  <si>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</si>
  <si>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</si>
  <si>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</si>
  <si>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</si>
  <si>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</si>
  <si>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</si>
  <si>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</si>
  <si>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</si>
  <si>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</si>
  <si>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</si>
  <si>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</si>
  <si>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</si>
  <si>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</si>
  <si>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</si>
  <si>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</si>
  <si>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</si>
  <si>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</si>
  <si>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</si>
  <si>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</si>
  <si>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</si>
  <si>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</si>
  <si>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</si>
  <si>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</si>
  <si>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</si>
  <si>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</si>
  <si>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</si>
  <si>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</si>
  <si>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</si>
  <si>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</si>
  <si>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</si>
  <si>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</si>
  <si>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</si>
  <si>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</si>
  <si>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</si>
  <si>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</si>
  <si>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</si>
  <si>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</si>
  <si>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</si>
  <si>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</si>
  <si>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</si>
  <si>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</si>
  <si>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</si>
  <si>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</si>
  <si>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</si>
  <si>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</si>
  <si>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</si>
  <si>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</si>
  <si>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</si>
  <si>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</si>
  <si>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</si>
  <si>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</si>
  <si>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</si>
  <si>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</si>
  <si>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</si>
  <si>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</si>
  <si>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</si>
  <si>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</si>
  <si>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</si>
  <si>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</si>
  <si>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</si>
  <si>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</si>
  <si>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</si>
  <si>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</si>
  <si>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</si>
  <si>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</si>
  <si>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</si>
  <si>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</si>
  <si>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</si>
  <si>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</si>
  <si>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</si>
  <si>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</si>
  <si>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</si>
  <si>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</si>
  <si>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</si>
  <si>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</si>
  <si>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</si>
  <si>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</si>
  <si>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</si>
  <si>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</si>
  <si>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</si>
  <si>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</si>
  <si>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</si>
  <si>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</si>
  <si>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</si>
  <si>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</si>
  <si>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</si>
  <si>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</si>
  <si>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</si>
  <si>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</si>
  <si>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</si>
  <si>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</si>
  <si>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</si>
  <si>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</si>
  <si>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</si>
  <si>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</si>
  <si>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</si>
  <si>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</si>
  <si>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</si>
  <si>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</si>
  <si>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</si>
  <si>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</si>
  <si>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</si>
  <si>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</si>
  <si>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</si>
  <si>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</si>
  <si>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</si>
  <si>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</si>
  <si>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</si>
  <si>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</si>
  <si>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</si>
  <si>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</si>
  <si>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</si>
  <si>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</si>
  <si>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</si>
  <si>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</si>
  <si>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</si>
  <si>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</si>
  <si>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</si>
  <si>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</si>
  <si>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</si>
  <si>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</si>
  <si>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</si>
  <si>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</si>
  <si>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</si>
  <si>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</si>
  <si>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</si>
  <si>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</si>
  <si>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</si>
  <si>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</si>
  <si>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</si>
  <si>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</si>
  <si>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</si>
  <si>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</si>
  <si>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</si>
  <si>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</si>
  <si>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</si>
  <si>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</si>
  <si>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</si>
  <si>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</si>
  <si>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</si>
  <si>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</si>
  <si>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</si>
  <si>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</si>
  <si>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</si>
  <si>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</si>
  <si>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</si>
  <si>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</si>
  <si>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</si>
  <si>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</si>
  <si>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</si>
  <si>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</si>
  <si>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</si>
  <si>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</si>
  <si>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</si>
  <si>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</si>
  <si>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</si>
  <si>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</si>
  <si>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</si>
  <si>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</si>
  <si>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</si>
  <si>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</si>
  <si>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</si>
  <si>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</si>
  <si>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</si>
  <si>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</si>
  <si>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</si>
  <si>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</si>
  <si>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</si>
  <si>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</si>
  <si>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</si>
  <si>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</si>
  <si>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</si>
  <si>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</si>
  <si>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</si>
  <si>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</si>
  <si>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</si>
  <si>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</si>
  <si>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</si>
  <si>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</si>
  <si>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</si>
  <si>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</si>
  <si>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</si>
  <si>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</si>
  <si>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</si>
  <si>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</si>
  <si>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</si>
  <si>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</si>
  <si>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</si>
  <si>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</si>
  <si>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</si>
  <si>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</si>
  <si>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</si>
  <si>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</si>
  <si>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</si>
  <si>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</si>
  <si>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</si>
  <si>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</si>
  <si>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</si>
  <si>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</si>
  <si>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</si>
  <si>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</si>
  <si>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</si>
  <si>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</si>
  <si>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</si>
  <si>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</si>
  <si>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</si>
  <si>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</si>
  <si>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</si>
  <si>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</si>
  <si>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</si>
  <si>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</si>
  <si>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</si>
  <si>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</si>
  <si>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</si>
  <si>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</si>
  <si>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</si>
  <si>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</si>
  <si>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</si>
  <si>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</si>
  <si>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</si>
  <si>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</si>
  <si>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</si>
  <si>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</si>
  <si>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</si>
  <si>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</si>
  <si>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</si>
  <si>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</si>
  <si>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</si>
  <si>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</si>
  <si>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</si>
  <si>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</si>
  <si>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</si>
  <si>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</si>
  <si>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</si>
  <si>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</si>
  <si>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</si>
  <si>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</si>
  <si>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</si>
  <si>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</si>
  <si>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</si>
  <si>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</si>
  <si>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</si>
  <si>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</si>
  <si>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</si>
  <si>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</si>
  <si>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</si>
  <si>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</si>
  <si>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</si>
  <si>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</si>
  <si>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</si>
  <si>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</si>
  <si>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</si>
  <si>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</si>
  <si>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</si>
  <si>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</si>
  <si>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</si>
  <si>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</si>
  <si>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</si>
  <si>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</si>
  <si>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</si>
  <si>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</si>
  <si>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</si>
  <si>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</si>
  <si>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</si>
  <si>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</si>
  <si>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</si>
  <si>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</si>
  <si>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</si>
  <si>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</si>
  <si>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</si>
  <si>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</si>
  <si>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</si>
  <si>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</si>
  <si>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</si>
  <si>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</si>
  <si>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</si>
  <si>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</si>
  <si>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</si>
  <si>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</si>
  <si>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</si>
  <si>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</si>
  <si>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</si>
  <si>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</si>
  <si>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</si>
  <si>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</si>
  <si>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</si>
  <si>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</si>
  <si>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</si>
  <si>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</si>
  <si>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</si>
  <si>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</si>
  <si>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</si>
  <si>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</si>
  <si>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</si>
  <si>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</si>
  <si>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</si>
  <si>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</si>
  <si>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</si>
  <si>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</si>
  <si>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</si>
  <si>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</si>
  <si>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</si>
  <si>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</si>
  <si>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</si>
  <si>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</si>
  <si>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</si>
  <si>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</si>
  <si>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</si>
  <si>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</si>
  <si>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</si>
  <si>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</si>
  <si>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</si>
  <si>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</si>
  <si>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</si>
  <si>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</si>
  <si>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</si>
  <si>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</si>
  <si>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</si>
  <si>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</si>
  <si>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</si>
  <si>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</si>
  <si>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</si>
  <si>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</si>
  <si>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</si>
  <si>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</si>
  <si>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</si>
  <si>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</si>
  <si>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</si>
  <si>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</si>
  <si>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</si>
  <si>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</si>
  <si>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</si>
  <si>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</si>
  <si>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</si>
  <si>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</si>
  <si>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</si>
  <si>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</si>
  <si>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</si>
  <si>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</si>
  <si>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</si>
  <si>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</si>
  <si>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</si>
  <si>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</si>
  <si>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</si>
  <si>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</si>
  <si>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</si>
  <si>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</si>
  <si>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</si>
  <si>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</si>
  <si>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</si>
  <si>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</si>
  <si>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</si>
  <si>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</si>
  <si>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</si>
  <si>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</si>
  <si>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</si>
  <si>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</si>
  <si>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</si>
  <si>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</si>
  <si>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</si>
  <si>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</si>
  <si>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</si>
  <si>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</si>
  <si>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</si>
  <si>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</si>
  <si>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</si>
  <si>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</si>
  <si>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</si>
  <si>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</si>
  <si>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</si>
  <si>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</si>
  <si>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</si>
  <si>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</si>
  <si>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</si>
  <si>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</si>
  <si>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</si>
  <si>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</si>
  <si>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</si>
  <si>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</si>
  <si>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</si>
  <si>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</si>
  <si>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</si>
  <si>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</si>
  <si>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</si>
  <si>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</si>
  <si>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</si>
  <si>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</si>
  <si>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</si>
  <si>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</si>
  <si>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</si>
  <si>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</si>
  <si>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</si>
  <si>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</si>
  <si>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</si>
  <si>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</si>
  <si>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</si>
  <si>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</si>
  <si>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</si>
  <si>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</si>
  <si>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</si>
  <si>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</si>
  <si>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</si>
  <si>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</si>
  <si>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</si>
  <si>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</si>
  <si>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</si>
  <si>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</si>
  <si>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</si>
  <si>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</si>
  <si>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</si>
  <si>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</si>
  <si>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</si>
  <si>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</si>
  <si>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</si>
  <si>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</si>
  <si>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</si>
  <si>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</si>
  <si>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</si>
  <si>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</si>
  <si>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</si>
  <si>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</si>
  <si>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</si>
  <si>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</si>
  <si>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</si>
  <si>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</si>
  <si>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</si>
  <si>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</si>
  <si>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</si>
  <si>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</si>
  <si>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</si>
  <si>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</si>
  <si>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</si>
  <si>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</si>
  <si>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</si>
  <si>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</si>
  <si>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</si>
  <si>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</si>
  <si>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</si>
  <si>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</si>
  <si>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</si>
  <si>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</si>
  <si>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</si>
  <si>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</si>
  <si>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</si>
  <si>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</si>
  <si>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</si>
  <si>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</si>
  <si>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</si>
  <si>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</si>
  <si>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</si>
  <si>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</si>
  <si>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</si>
  <si>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</si>
  <si>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</si>
  <si>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</si>
  <si>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</si>
  <si>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</si>
  <si>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</si>
  <si>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</si>
  <si>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</si>
  <si>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</si>
  <si>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</si>
  <si>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</si>
  <si>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</si>
  <si>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</si>
  <si>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</si>
  <si>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</si>
  <si>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</si>
  <si>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</si>
  <si>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</si>
  <si>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</si>
  <si>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</si>
  <si>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</si>
  <si>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</si>
  <si>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</si>
  <si>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</si>
  <si>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</si>
  <si>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</si>
  <si>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</si>
  <si>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</si>
  <si>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</si>
  <si>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</si>
  <si>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</si>
  <si>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</si>
  <si>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</si>
  <si>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</si>
  <si>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</si>
  <si>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</si>
  <si>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</si>
  <si>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</si>
  <si>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</si>
  <si>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</si>
  <si>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</si>
  <si>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</si>
  <si>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</si>
  <si>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</si>
  <si>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</si>
  <si>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</si>
  <si>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</si>
  <si>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</si>
  <si>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</si>
  <si>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</si>
  <si>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</si>
  <si>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</si>
  <si>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</si>
  <si>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</si>
  <si>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</si>
  <si>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</si>
  <si>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</si>
  <si>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</si>
  <si>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</si>
  <si>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</si>
  <si>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</si>
  <si>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</si>
  <si>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</si>
  <si>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</si>
  <si>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</si>
  <si>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</si>
  <si>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</si>
  <si>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</si>
  <si>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</si>
  <si>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</si>
  <si>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</si>
  <si>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</si>
  <si>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</si>
  <si>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</si>
  <si>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</si>
  <si>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</si>
  <si>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</si>
  <si>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</si>
  <si>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</si>
  <si>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</si>
  <si>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</si>
  <si>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</si>
  <si>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</si>
  <si>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</si>
  <si>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</si>
  <si>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</si>
  <si>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</si>
  <si>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</si>
  <si>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</si>
  <si>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</si>
  <si>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</si>
  <si>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</si>
  <si>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</si>
  <si>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</si>
  <si>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</si>
  <si>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</si>
  <si>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</si>
  <si>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</si>
  <si>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</si>
  <si>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</si>
  <si>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</si>
  <si>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</si>
  <si>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</si>
  <si>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</si>
  <si>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</si>
  <si>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</si>
  <si>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</si>
  <si>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</si>
  <si>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</si>
  <si>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</si>
  <si>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</si>
  <si>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</si>
  <si>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</si>
  <si>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</si>
  <si>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</si>
  <si>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</si>
  <si>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</si>
  <si>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</si>
  <si>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</si>
  <si>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</si>
  <si>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</si>
  <si>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</si>
  <si>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</si>
  <si>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</si>
  <si>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</si>
  <si>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</si>
  <si>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</si>
  <si>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</si>
  <si>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</si>
  <si>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</si>
  <si>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</si>
  <si>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</si>
  <si>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</si>
  <si>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</si>
  <si>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</si>
  <si>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</si>
  <si>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</si>
  <si>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</si>
  <si>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</si>
  <si>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</si>
  <si>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</si>
  <si>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</si>
  <si>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</si>
  <si>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</si>
  <si>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</si>
  <si>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</si>
  <si>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</si>
  <si>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</si>
  <si>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</si>
  <si>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</si>
  <si>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</si>
  <si>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</si>
  <si>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</si>
  <si>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</si>
  <si>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</si>
  <si>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</si>
  <si>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</si>
  <si>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</si>
  <si>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</si>
  <si>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</si>
  <si>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</si>
  <si>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</si>
  <si>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</si>
  <si>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</si>
  <si>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</si>
  <si>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</si>
  <si>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</si>
  <si>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</si>
  <si>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</si>
  <si>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</si>
  <si>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</si>
  <si>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</si>
  <si>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</si>
  <si>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</si>
  <si>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</si>
  <si>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</si>
  <si>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</si>
  <si>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</si>
  <si>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</si>
  <si>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</si>
  <si>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</si>
  <si>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</si>
  <si>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</si>
  <si>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</si>
  <si>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</si>
  <si>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</si>
  <si>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</si>
  <si>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</si>
  <si>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</si>
  <si>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</si>
  <si>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</si>
  <si>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</si>
  <si>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</si>
  <si>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</si>
  <si>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</si>
  <si>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</si>
  <si>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</si>
  <si>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</si>
  <si>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</si>
  <si>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</si>
  <si>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</si>
  <si>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</si>
  <si>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</si>
  <si>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</si>
  <si>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</si>
  <si>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</si>
  <si>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</si>
  <si>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</si>
  <si>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</si>
  <si>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</si>
  <si>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</si>
  <si>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</si>
  <si>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</si>
  <si>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</si>
  <si>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</si>
  <si>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</si>
  <si>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</si>
  <si>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</si>
  <si>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</si>
  <si>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</si>
  <si>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</si>
  <si>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</si>
  <si>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</si>
  <si>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</si>
  <si>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</si>
  <si>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</si>
  <si>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</si>
  <si>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</si>
  <si>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</si>
  <si>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</si>
  <si>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</si>
  <si>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</si>
  <si>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</si>
  <si>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</si>
  <si>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</si>
  <si>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</si>
  <si>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</si>
  <si>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</si>
  <si>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</si>
  <si>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</si>
  <si>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</si>
  <si>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</si>
  <si>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</si>
  <si>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</si>
  <si>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</si>
  <si>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</si>
  <si>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</si>
  <si>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</si>
  <si>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</si>
  <si>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</si>
  <si>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</si>
  <si>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</si>
  <si>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</si>
  <si>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</si>
  <si>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</si>
  <si>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</si>
  <si>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</si>
  <si>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</si>
  <si>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</si>
  <si>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</si>
  <si>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</si>
  <si>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</si>
  <si>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</si>
  <si>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</si>
  <si>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</si>
  <si>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</si>
  <si>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</si>
  <si>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</si>
  <si>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</si>
  <si>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</si>
  <si>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</si>
  <si>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</si>
  <si>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</si>
  <si>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</si>
  <si>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</si>
  <si>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</si>
  <si>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</si>
  <si>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</si>
  <si>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</si>
  <si>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</si>
  <si>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</si>
  <si>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</si>
  <si>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</si>
  <si>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</si>
  <si>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</si>
  <si>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</si>
  <si>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</si>
  <si>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</si>
  <si>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</si>
  <si>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</si>
  <si>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</si>
  <si>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</si>
  <si>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</si>
  <si>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</si>
  <si>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</si>
  <si>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</si>
  <si>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</si>
  <si>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</si>
  <si>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</si>
  <si>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</si>
  <si>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</si>
  <si>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</si>
  <si>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</si>
  <si>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</si>
  <si>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</si>
  <si>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</si>
  <si>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</si>
  <si>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</si>
  <si>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</si>
  <si>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</si>
  <si>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</si>
  <si>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</si>
  <si>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</si>
  <si>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</si>
  <si>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</si>
  <si>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</si>
  <si>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</si>
  <si>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</si>
  <si>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</si>
  <si>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</si>
  <si>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</si>
  <si>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</si>
  <si>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</si>
  <si>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</si>
  <si>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</si>
  <si>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</si>
  <si>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</si>
  <si>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</si>
  <si>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</si>
  <si>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</si>
  <si>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</si>
  <si>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</si>
  <si>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</si>
  <si>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</si>
  <si>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</si>
  <si>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</si>
  <si>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</si>
  <si>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</si>
  <si>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</si>
  <si>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</si>
  <si>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</si>
  <si>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</si>
  <si>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</si>
  <si>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</si>
  <si>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</si>
  <si>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</si>
  <si>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</si>
  <si>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</si>
  <si>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</si>
  <si>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</si>
  <si>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</si>
  <si>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</si>
  <si>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</si>
  <si>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</si>
  <si>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</si>
  <si>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</si>
  <si>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</si>
  <si>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</si>
  <si>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</si>
  <si>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</si>
  <si>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</si>
  <si>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</si>
  <si>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</si>
  <si>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</si>
  <si>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</si>
  <si>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</si>
  <si>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</si>
  <si>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</si>
  <si>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</si>
  <si>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</si>
  <si>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</si>
  <si>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</si>
  <si>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</si>
  <si>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</si>
  <si>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</si>
  <si>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</si>
  <si>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</si>
  <si>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</si>
  <si>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</si>
  <si>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</si>
  <si>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</si>
  <si>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</si>
  <si>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</si>
  <si>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</si>
  <si>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</si>
  <si>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</si>
  <si>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</si>
  <si>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</si>
  <si>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</si>
  <si>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</si>
  <si>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</si>
  <si>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</si>
  <si>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</si>
  <si>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</si>
  <si>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</si>
  <si>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</si>
  <si>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</si>
  <si>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</si>
  <si>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</si>
  <si>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</si>
  <si>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</si>
  <si>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</si>
  <si>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</si>
  <si>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</si>
  <si>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</si>
  <si>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</si>
  <si>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</si>
  <si>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</si>
  <si>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</si>
  <si>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</si>
  <si>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</si>
  <si>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</si>
  <si>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</si>
  <si>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</si>
  <si>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</si>
  <si>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</si>
  <si>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</si>
  <si>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</si>
  <si>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</si>
  <si>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</si>
  <si>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</si>
  <si>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</si>
  <si>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</si>
  <si>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</si>
  <si>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</si>
  <si>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</si>
  <si>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</si>
  <si>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</si>
  <si>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</si>
  <si>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</si>
  <si>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</si>
  <si>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</si>
  <si>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</si>
  <si>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</si>
  <si>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</si>
  <si>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</si>
  <si>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</si>
  <si>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</si>
  <si>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</si>
  <si>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</si>
  <si>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</si>
  <si>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</si>
  <si>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</si>
  <si>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</si>
  <si>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</si>
  <si>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</si>
  <si>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</si>
  <si>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</si>
  <si>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</si>
  <si>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</si>
  <si>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</si>
  <si>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</si>
  <si>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</si>
  <si>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</si>
  <si>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</si>
  <si>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</si>
  <si>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</si>
  <si>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</si>
  <si>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</si>
  <si>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</si>
  <si>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</si>
  <si>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</si>
  <si>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</si>
  <si>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</si>
  <si>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</si>
  <si>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</si>
  <si>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</si>
  <si>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</si>
  <si>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</si>
  <si>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</si>
  <si>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</si>
  <si>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</si>
  <si>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</si>
  <si>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</si>
  <si>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</si>
  <si>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</si>
  <si>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</si>
  <si>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</si>
  <si>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</si>
  <si>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</si>
  <si>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</si>
  <si>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</si>
  <si>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</si>
  <si>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</si>
  <si>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</si>
  <si>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</si>
  <si>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</si>
  <si>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</si>
  <si>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</si>
  <si>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</si>
  <si>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</si>
  <si>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</si>
  <si>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</si>
  <si>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</si>
  <si>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</si>
  <si>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</si>
  <si>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</si>
  <si>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</si>
  <si>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</si>
  <si>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</si>
  <si>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</si>
  <si>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</si>
  <si>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</si>
  <si>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</si>
  <si>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</si>
  <si>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</si>
  <si>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</si>
  <si>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</si>
  <si>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</si>
  <si>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</si>
  <si>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</si>
  <si>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</si>
  <si>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</si>
  <si>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</si>
  <si>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</si>
  <si>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</si>
  <si>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</si>
  <si>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</si>
  <si>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</si>
  <si>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</si>
  <si>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</si>
  <si>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</si>
  <si>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</si>
  <si>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</si>
  <si>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</si>
  <si>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</si>
  <si>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</si>
  <si>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</si>
  <si>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</si>
  <si>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</si>
  <si>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</si>
  <si>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</si>
  <si>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</si>
  <si>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</si>
  <si>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</si>
  <si>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</si>
  <si>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</si>
  <si>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</si>
  <si>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</si>
  <si>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</si>
  <si>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</si>
  <si>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</si>
  <si>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</si>
  <si>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</si>
  <si>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</si>
  <si>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</si>
  <si>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</si>
  <si>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</si>
  <si>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</si>
  <si>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</si>
  <si>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</si>
  <si>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</si>
  <si>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</si>
  <si>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</si>
  <si>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</si>
  <si>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</si>
  <si>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</si>
  <si>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</si>
  <si>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</si>
  <si>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</si>
  <si>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</si>
  <si>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</si>
  <si>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</si>
  <si>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</si>
  <si>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</si>
  <si>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</si>
  <si>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</si>
  <si>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</si>
  <si>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</si>
  <si>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</si>
  <si>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</si>
  <si>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</si>
  <si>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</si>
  <si>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</si>
  <si>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</si>
  <si>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</si>
  <si>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</si>
  <si>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</si>
  <si>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</si>
  <si>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</si>
  <si>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</si>
  <si>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</si>
  <si>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</si>
  <si>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</si>
  <si>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</si>
  <si>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</si>
  <si>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</si>
  <si>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</si>
  <si>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</si>
  <si>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</si>
  <si>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</si>
  <si>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</si>
  <si>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</si>
  <si>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</si>
  <si>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</si>
  <si>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</si>
  <si>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</si>
  <si>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</si>
  <si>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</si>
  <si>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</si>
  <si>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</si>
  <si>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</si>
  <si>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</si>
  <si>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</si>
  <si>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</si>
  <si>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</si>
  <si>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</si>
  <si>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</si>
  <si>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</si>
  <si>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</si>
  <si>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</si>
  <si>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</si>
  <si>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</si>
  <si>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</si>
  <si>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</si>
  <si>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</si>
  <si>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</si>
  <si>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</si>
  <si>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</si>
  <si>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</si>
  <si>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</si>
  <si>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</si>
  <si>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</si>
  <si>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</si>
  <si>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</si>
  <si>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</si>
  <si>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</si>
  <si>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</si>
  <si>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</si>
  <si>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</si>
  <si>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</si>
  <si>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</si>
  <si>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</si>
  <si>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</si>
  <si>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</si>
  <si>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</si>
  <si>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</si>
  <si>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</si>
  <si>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</si>
  <si>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</si>
  <si>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</si>
  <si>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</si>
  <si>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</si>
  <si>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</si>
  <si>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</si>
  <si>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</si>
  <si>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</si>
  <si>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</si>
  <si>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</si>
  <si>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</si>
  <si>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</si>
  <si>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</si>
  <si>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</si>
  <si>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</si>
  <si>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</si>
  <si>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</si>
  <si>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</si>
  <si>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</si>
  <si>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</si>
  <si>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</si>
  <si>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</si>
  <si>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</si>
  <si>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</si>
  <si>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</si>
  <si>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</si>
  <si>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</si>
  <si>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</si>
  <si>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</si>
  <si>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</si>
  <si>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</si>
  <si>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</si>
  <si>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</si>
  <si>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</si>
  <si>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</si>
  <si>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</si>
  <si>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</si>
  <si>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</si>
  <si>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</si>
  <si>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</si>
  <si>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</si>
  <si>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</si>
  <si>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</si>
  <si>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</si>
  <si>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</si>
  <si>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</si>
  <si>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</si>
  <si>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</si>
  <si>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</si>
  <si>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</si>
  <si>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</si>
  <si>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</si>
  <si>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</si>
  <si>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</si>
  <si>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</si>
  <si>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</si>
  <si>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</si>
  <si>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</si>
  <si>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</si>
  <si>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</si>
  <si>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</si>
  <si>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</si>
  <si>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</si>
  <si>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</si>
  <si>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</si>
  <si>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</si>
  <si>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</si>
  <si>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</si>
  <si>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</si>
  <si>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</si>
  <si>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</si>
  <si>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</si>
  <si>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</si>
  <si>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</si>
  <si>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</si>
  <si>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</si>
  <si>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</si>
  <si>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</si>
  <si>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</si>
  <si>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</si>
  <si>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</si>
  <si>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</si>
  <si>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</si>
  <si>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</si>
  <si>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</si>
  <si>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</si>
  <si>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</si>
  <si>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</si>
  <si>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</si>
  <si>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</si>
  <si>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</si>
  <si>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</si>
  <si>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</si>
  <si>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</si>
  <si>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</si>
  <si>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</si>
  <si>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</si>
  <si>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</si>
  <si>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</si>
  <si>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</si>
  <si>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</si>
  <si>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</si>
  <si>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</si>
  <si>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</si>
  <si>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</si>
  <si>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</si>
  <si>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</si>
  <si>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</si>
  <si>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</si>
  <si>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</si>
  <si>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</si>
  <si>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</si>
  <si>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</si>
  <si>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</si>
  <si>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</si>
  <si>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</si>
  <si>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</si>
  <si>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</si>
  <si>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</si>
  <si>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</si>
  <si>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</si>
  <si>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</si>
  <si>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</si>
  <si>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</si>
  <si>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</si>
  <si>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</si>
  <si>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</si>
  <si>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</si>
  <si>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</si>
  <si>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</si>
  <si>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</si>
  <si>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</si>
  <si>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</si>
  <si>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</si>
  <si>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</si>
  <si>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</si>
  <si>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</si>
  <si>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</si>
  <si>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</si>
  <si>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</si>
  <si>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</si>
  <si>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</si>
  <si>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</si>
  <si>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</si>
  <si>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</si>
  <si>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</si>
  <si>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</si>
  <si>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</si>
  <si>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</si>
  <si>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</si>
  <si>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</si>
  <si>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</si>
  <si>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</si>
  <si>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</si>
  <si>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</si>
  <si>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</si>
  <si>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</si>
  <si>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</si>
  <si>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</si>
  <si>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</si>
  <si>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</si>
  <si>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</si>
  <si>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</si>
  <si>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</si>
  <si>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</si>
  <si>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</si>
  <si>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</si>
  <si>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</si>
  <si>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</si>
  <si>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</si>
  <si>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</si>
  <si>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</si>
  <si>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</si>
  <si>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</si>
  <si>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</si>
  <si>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</si>
  <si>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</si>
  <si>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</si>
  <si>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</si>
  <si>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</si>
  <si>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</si>
  <si>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</si>
  <si>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</si>
  <si>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</si>
  <si>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</si>
  <si>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</si>
  <si>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</si>
  <si>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</si>
  <si>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</si>
  <si>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</si>
  <si>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</si>
  <si>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</si>
  <si>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</si>
  <si>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</si>
  <si>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</si>
  <si>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</si>
  <si>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</si>
  <si>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</si>
  <si>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</si>
  <si>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</si>
  <si>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</si>
  <si>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</si>
  <si>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</si>
  <si>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</si>
  <si>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</si>
  <si>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</si>
  <si>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</si>
  <si>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</si>
  <si>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</si>
  <si>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</si>
  <si>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</si>
  <si>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</si>
  <si>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</si>
  <si>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</si>
  <si>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</si>
  <si>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</si>
  <si>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</si>
  <si>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</si>
  <si>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</si>
  <si>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</si>
  <si>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</si>
  <si>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</si>
  <si>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</si>
  <si>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</si>
  <si>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</si>
  <si>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</si>
  <si>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</si>
  <si>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</si>
  <si>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</si>
  <si>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</si>
  <si>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</si>
  <si>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</si>
  <si>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</si>
  <si>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</si>
  <si>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</si>
  <si>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</si>
  <si>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</si>
  <si>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</si>
  <si>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</si>
  <si>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</si>
  <si>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</si>
  <si>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</si>
  <si>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</si>
  <si>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</si>
  <si>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</si>
  <si>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</si>
  <si>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</si>
  <si>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</si>
  <si>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</si>
  <si>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</si>
  <si>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</si>
  <si>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</si>
  <si>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</si>
  <si>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</si>
  <si>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</si>
  <si>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</si>
  <si>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</si>
  <si>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</si>
  <si>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</si>
  <si>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</si>
  <si>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</si>
  <si>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</si>
  <si>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</si>
  <si>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</si>
  <si>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</si>
  <si>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</si>
  <si>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</si>
  <si>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</si>
  <si>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</si>
  <si>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</si>
  <si>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</si>
  <si>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</si>
  <si>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</si>
  <si>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</si>
  <si>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</si>
  <si>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</si>
  <si>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</si>
  <si>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</si>
  <si>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</si>
  <si>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</si>
  <si>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</si>
  <si>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</si>
  <si>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</si>
  <si>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</si>
  <si>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</si>
  <si>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</si>
  <si>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</si>
  <si>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</si>
  <si>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</si>
  <si>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</si>
  <si>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</si>
  <si>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</si>
  <si>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</si>
  <si>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</si>
  <si>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</si>
  <si>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</si>
  <si>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</si>
  <si>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</si>
  <si>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</si>
  <si>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</si>
  <si>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</si>
  <si>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</si>
  <si>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</si>
  <si>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</si>
  <si>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</si>
  <si>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</si>
  <si>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</si>
  <si>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</si>
  <si>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</si>
  <si>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</si>
  <si>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</si>
  <si>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</si>
  <si>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</si>
  <si>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</si>
  <si>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</si>
  <si>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</si>
  <si>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</si>
  <si>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</si>
  <si>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</si>
  <si>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</si>
  <si>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</si>
  <si>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</si>
  <si>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</si>
  <si>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</si>
  <si>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</si>
  <si>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</si>
  <si>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</si>
  <si>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</si>
  <si>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</si>
  <si>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</si>
  <si>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</si>
  <si>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</si>
  <si>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</si>
  <si>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</si>
  <si>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</si>
  <si>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</si>
  <si>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</si>
  <si>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</si>
  <si>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</si>
  <si>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</si>
  <si>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</si>
  <si>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</si>
  <si>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</si>
  <si>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</si>
  <si>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</si>
  <si>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</si>
  <si>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</si>
  <si>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</si>
  <si>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</si>
  <si>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</si>
  <si>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</si>
  <si>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</si>
  <si>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</si>
  <si>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</si>
  <si>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</si>
  <si>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</si>
  <si>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</si>
  <si>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</si>
  <si>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</si>
  <si>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</si>
  <si>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</si>
  <si>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</si>
  <si>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</si>
  <si>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</si>
  <si>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</si>
  <si>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</si>
  <si>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</si>
  <si>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</si>
  <si>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</si>
  <si>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</si>
  <si>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</si>
  <si>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</si>
  <si>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</si>
  <si>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</si>
  <si>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</si>
  <si>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</si>
  <si>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</si>
  <si>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</si>
  <si>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</si>
  <si>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</si>
  <si>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</si>
  <si>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</si>
  <si>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</si>
  <si>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</si>
  <si>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</si>
  <si>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</si>
  <si>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</si>
  <si>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</si>
  <si>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</si>
  <si>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</si>
  <si>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</si>
  <si>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</si>
  <si>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</si>
  <si>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</si>
  <si>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</si>
  <si>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</si>
  <si>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</si>
  <si>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</si>
  <si>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</si>
  <si>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</si>
  <si>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</si>
  <si>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</si>
  <si>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</si>
  <si>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</si>
  <si>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</si>
  <si>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</si>
  <si>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</si>
  <si>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</si>
  <si>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</si>
  <si>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</si>
  <si>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</si>
  <si>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</si>
  <si>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</si>
  <si>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</si>
  <si>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</si>
  <si>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</si>
  <si>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</si>
  <si>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</si>
  <si>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</si>
  <si>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</si>
  <si>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</si>
  <si>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</si>
  <si>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</si>
  <si>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</si>
  <si>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</si>
  <si>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</si>
  <si>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</si>
  <si>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</si>
  <si>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</si>
  <si>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</si>
  <si>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</si>
  <si>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</si>
  <si>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</si>
  <si>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</si>
  <si>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</si>
  <si>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</si>
  <si>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</si>
  <si>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</si>
  <si>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</si>
  <si>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</si>
  <si>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</si>
  <si>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</si>
  <si>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</si>
  <si>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</si>
  <si>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</si>
  <si>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</si>
  <si>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</si>
  <si>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</si>
  <si>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</si>
  <si>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</si>
  <si>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</si>
  <si>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</si>
  <si>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</si>
  <si>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</si>
  <si>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</si>
  <si>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</si>
  <si>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</si>
  <si>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</si>
  <si>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</si>
  <si>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</si>
  <si>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</si>
  <si>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</si>
  <si>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</si>
  <si>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</si>
  <si>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</si>
  <si>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</si>
  <si>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</si>
  <si>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</si>
  <si>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</si>
  <si>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</si>
  <si>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</si>
  <si>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</si>
  <si>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</si>
  <si>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</si>
  <si>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</si>
  <si>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</si>
  <si>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</si>
  <si>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</si>
  <si>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</si>
  <si>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</si>
  <si>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</si>
  <si>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</si>
  <si>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</si>
  <si>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</si>
  <si>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</si>
  <si>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</si>
  <si>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</si>
  <si>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</si>
  <si>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</si>
  <si>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</si>
  <si>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</si>
  <si>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</si>
  <si>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</si>
  <si>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</si>
  <si>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</si>
  <si>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</si>
  <si>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</si>
  <si>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</si>
  <si>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</si>
  <si>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</si>
  <si>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</si>
  <si>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</si>
  <si>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</si>
  <si>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</si>
  <si>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</si>
  <si>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</si>
  <si>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</si>
  <si>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</si>
  <si>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</si>
  <si>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</si>
  <si>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</si>
  <si>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</si>
  <si>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</si>
  <si>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</si>
  <si>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</si>
  <si>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</si>
  <si>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</si>
  <si>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</si>
  <si>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</si>
  <si>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</si>
  <si>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</si>
  <si>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</si>
  <si>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</si>
  <si>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</si>
  <si>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</si>
  <si>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</si>
  <si>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</si>
  <si>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</si>
  <si>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</si>
  <si>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</si>
  <si>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</si>
  <si>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</si>
  <si>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</si>
  <si>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</si>
  <si>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</si>
  <si>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</si>
  <si>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</si>
  <si>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</si>
  <si>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</si>
  <si>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</si>
  <si>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</si>
  <si>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</si>
  <si>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</si>
  <si>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</si>
  <si>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</si>
  <si>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</si>
  <si>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</si>
  <si>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</si>
  <si>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</si>
  <si>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</si>
  <si>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</si>
  <si>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</si>
  <si>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</si>
  <si>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</si>
  <si>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</si>
  <si>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</si>
  <si>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</si>
  <si>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</si>
  <si>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</si>
  <si>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</si>
  <si>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</si>
  <si>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</si>
  <si>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</si>
  <si>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</si>
  <si>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</si>
  <si>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</si>
  <si>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</si>
  <si>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</si>
  <si>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</si>
  <si>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</si>
  <si>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</si>
  <si>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</si>
  <si>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</si>
  <si>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</si>
  <si>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</si>
  <si>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</si>
  <si>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</si>
  <si>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</si>
  <si>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</si>
  <si>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</si>
  <si>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</si>
  <si>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</si>
  <si>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</si>
  <si>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</si>
  <si>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</si>
  <si>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</si>
  <si>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</si>
  <si>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</si>
  <si>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</si>
  <si>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</si>
  <si>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</si>
  <si>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</si>
  <si>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</si>
  <si>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</si>
  <si>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</si>
  <si>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</si>
  <si>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</si>
  <si>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</si>
  <si>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</si>
  <si>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</si>
  <si>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</si>
  <si>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</si>
  <si>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</si>
  <si>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</si>
  <si>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</si>
  <si>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</si>
  <si>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</si>
  <si>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</si>
  <si>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</si>
  <si>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</si>
  <si>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</si>
  <si>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</si>
  <si>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</si>
  <si>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</si>
  <si>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</si>
  <si>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</si>
  <si>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</si>
  <si>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</si>
  <si>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</si>
  <si>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</si>
  <si>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</si>
  <si>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</si>
  <si>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</si>
  <si>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</si>
  <si>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</si>
  <si>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</si>
  <si>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</si>
  <si>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</si>
  <si>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</si>
  <si>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</si>
  <si>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</si>
  <si>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</si>
  <si>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</si>
  <si>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</si>
  <si>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</si>
  <si>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</si>
  <si>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</si>
  <si>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</si>
  <si>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</si>
  <si>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</si>
  <si>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</si>
  <si>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</si>
  <si>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</si>
  <si>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</si>
  <si>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</si>
  <si>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</si>
  <si>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</si>
  <si>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</si>
  <si>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</si>
  <si>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</si>
  <si>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</si>
  <si>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</si>
  <si>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</si>
  <si>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</si>
  <si>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</si>
  <si>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</si>
  <si>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</si>
  <si>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</si>
  <si>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</si>
  <si>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</si>
  <si>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</si>
  <si>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</si>
  <si>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</si>
  <si>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</si>
  <si>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</si>
  <si>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</si>
  <si>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</si>
  <si>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</si>
  <si>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</si>
  <si>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</si>
  <si>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</si>
  <si>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</si>
  <si>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</si>
  <si>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</si>
  <si>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</si>
  <si>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</si>
  <si>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</si>
  <si>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</si>
  <si>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</si>
  <si>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</si>
  <si>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</si>
  <si>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</si>
  <si>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</si>
  <si>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</si>
  <si>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</si>
  <si>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</si>
  <si>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</si>
  <si>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</si>
  <si>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</si>
  <si>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</si>
  <si>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</si>
  <si>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</si>
  <si>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</si>
  <si>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</si>
  <si>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</si>
  <si>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</si>
  <si>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</si>
  <si>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</si>
  <si>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</si>
  <si>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</si>
  <si>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</si>
  <si>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</si>
  <si>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</si>
  <si>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</si>
  <si>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</si>
  <si>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</si>
  <si>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</si>
  <si>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</si>
  <si>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</si>
  <si>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</si>
  <si>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</si>
  <si>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</si>
  <si>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</si>
  <si>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</si>
  <si>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</si>
  <si>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</si>
  <si>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</si>
  <si>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</si>
  <si>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</si>
  <si>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</si>
  <si>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</si>
  <si>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</si>
  <si>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</si>
  <si>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</si>
  <si>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</si>
  <si>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</si>
  <si>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</si>
  <si>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</si>
  <si>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</si>
  <si>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</si>
  <si>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</si>
  <si>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</si>
  <si>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</si>
  <si>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</si>
  <si>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</si>
  <si>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</si>
  <si>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</si>
  <si>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</si>
  <si>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</si>
  <si>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</si>
  <si>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</si>
  <si>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</si>
  <si>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</si>
  <si>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</si>
  <si>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</si>
  <si>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</si>
  <si>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</si>
  <si>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</si>
  <si>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</si>
  <si>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</si>
  <si>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</si>
  <si>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</si>
  <si>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</si>
  <si>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</si>
  <si>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</si>
  <si>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</si>
  <si>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</si>
  <si>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</si>
  <si>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</si>
  <si>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</si>
  <si>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</si>
  <si>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</si>
  <si>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</si>
  <si>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</si>
  <si>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</si>
  <si>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</si>
  <si>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</si>
  <si>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</si>
  <si>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</si>
  <si>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</si>
  <si>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</si>
  <si>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</si>
  <si>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</si>
  <si>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</si>
  <si>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</si>
  <si>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</si>
  <si>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</si>
  <si>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</si>
  <si>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</si>
  <si>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</si>
  <si>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</si>
  <si>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</si>
  <si>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</si>
  <si>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</si>
  <si>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</si>
  <si>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</si>
  <si>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</si>
  <si>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</si>
  <si>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</si>
  <si>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</si>
  <si>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</si>
  <si>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</si>
  <si>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</si>
  <si>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</si>
  <si>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</si>
  <si>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</si>
  <si>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</si>
  <si>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</si>
  <si>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</si>
  <si>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</si>
  <si>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</si>
  <si>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</si>
  <si>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</si>
  <si>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</si>
  <si>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</si>
  <si>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</si>
  <si>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</si>
  <si>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</si>
  <si>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</si>
  <si>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</si>
  <si>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</si>
  <si>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</si>
  <si>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</si>
  <si>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</si>
  <si>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</si>
  <si>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</si>
  <si>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</si>
  <si>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</si>
  <si>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</si>
  <si>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</si>
  <si>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</si>
  <si>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</si>
  <si>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</si>
  <si>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</si>
  <si>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</si>
  <si>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</si>
  <si>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</si>
  <si>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</si>
  <si>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</si>
  <si>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</si>
  <si>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</si>
  <si>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</si>
  <si>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</si>
  <si>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</si>
  <si>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</si>
  <si>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</si>
  <si>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</si>
  <si>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</si>
  <si>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</si>
  <si>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</si>
  <si>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</si>
  <si>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</si>
  <si>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</si>
  <si>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</si>
  <si>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</si>
  <si>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</si>
  <si>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</si>
  <si>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</si>
  <si>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</si>
  <si>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</si>
  <si>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</si>
  <si>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</si>
  <si>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</si>
  <si>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</si>
  <si>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</si>
  <si>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</si>
  <si>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</si>
  <si>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</si>
  <si>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</si>
  <si>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</si>
  <si>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</si>
  <si>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</si>
  <si>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</si>
  <si>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</si>
  <si>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</si>
  <si>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</si>
  <si>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</si>
  <si>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</si>
  <si>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</si>
  <si>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</si>
  <si>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</si>
  <si>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</si>
  <si>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</si>
  <si>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</si>
  <si>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</si>
  <si>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</si>
  <si>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</si>
  <si>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</si>
  <si>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</si>
  <si>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</si>
  <si>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</si>
  <si>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</si>
  <si>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</si>
  <si>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</si>
  <si>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</si>
  <si>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</si>
  <si>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</si>
  <si>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</si>
  <si>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</si>
  <si>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</si>
  <si>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</si>
  <si>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</si>
  <si>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</si>
  <si>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</si>
  <si>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</si>
  <si>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</si>
  <si>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</si>
  <si>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</si>
  <si>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</si>
  <si>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</si>
  <si>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</si>
  <si>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</si>
  <si>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</si>
  <si>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</si>
  <si>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</si>
  <si>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</si>
  <si>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</si>
  <si>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</si>
  <si>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</si>
  <si>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</si>
  <si>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</si>
  <si>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</si>
  <si>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</si>
  <si>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</si>
  <si>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</si>
  <si>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</si>
  <si>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</si>
  <si>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</si>
  <si>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</si>
  <si>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</si>
  <si>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</si>
  <si>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</si>
  <si>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</si>
  <si>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</si>
  <si>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</si>
  <si>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</si>
  <si>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</si>
  <si>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</si>
  <si>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</si>
  <si>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</si>
  <si>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</si>
  <si>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</si>
  <si>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</si>
  <si>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</si>
  <si>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</si>
  <si>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</si>
  <si>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</si>
  <si>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</si>
  <si>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</si>
  <si>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</si>
  <si>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</si>
  <si>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</si>
  <si>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</si>
  <si>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</si>
  <si>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</si>
  <si>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</si>
  <si>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</si>
  <si>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</si>
  <si>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</si>
  <si>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</si>
  <si>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</si>
  <si>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</si>
  <si>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</si>
  <si>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</si>
  <si>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</si>
  <si>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</si>
  <si>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</si>
  <si>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</si>
  <si>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</si>
  <si>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</si>
  <si>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</si>
  <si>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</si>
  <si>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</si>
  <si>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</si>
  <si>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</si>
  <si>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</si>
  <si>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</si>
  <si>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</si>
  <si>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</si>
  <si>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</si>
  <si>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</si>
  <si>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</si>
  <si>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</si>
  <si>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</si>
  <si>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</si>
  <si>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</si>
  <si>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</si>
  <si>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</si>
  <si>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</si>
  <si>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</si>
  <si>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</si>
  <si>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</si>
  <si>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</si>
  <si>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</si>
  <si>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</si>
  <si>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</si>
  <si>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</si>
  <si>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</si>
  <si>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</si>
  <si>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</si>
  <si>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</si>
  <si>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</si>
  <si>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</si>
  <si>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</si>
  <si>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</si>
  <si>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</si>
  <si>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</si>
  <si>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</si>
  <si>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</si>
  <si>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</si>
  <si>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</si>
  <si>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</si>
  <si>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</si>
  <si>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</si>
  <si>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</si>
  <si>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</si>
  <si>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</si>
  <si>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</si>
  <si>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</si>
  <si>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</si>
  <si>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</si>
  <si>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</si>
  <si>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</si>
  <si>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</si>
  <si>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</si>
  <si>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</si>
  <si>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</si>
  <si>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</si>
  <si>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</si>
  <si>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</si>
  <si>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</si>
  <si>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</si>
  <si>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</si>
  <si>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</si>
  <si>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</si>
  <si>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</si>
  <si>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</si>
  <si>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</si>
  <si>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</si>
  <si>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</si>
  <si>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</si>
  <si>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</si>
  <si>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</si>
  <si>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</si>
  <si>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</si>
  <si>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</si>
  <si>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</si>
  <si>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</si>
  <si>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</si>
  <si>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</si>
  <si>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</si>
  <si>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</si>
  <si>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</si>
  <si>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</si>
  <si>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</si>
  <si>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</si>
  <si>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</si>
  <si>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</si>
  <si>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</si>
  <si>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</si>
  <si>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</si>
  <si>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</si>
  <si>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</si>
  <si>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</si>
  <si>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</si>
  <si>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</si>
  <si>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</si>
  <si>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</si>
  <si>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</si>
  <si>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</si>
  <si>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</si>
  <si>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</si>
  <si>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</si>
  <si>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</si>
  <si>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</si>
  <si>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</si>
  <si>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</si>
  <si>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</si>
  <si>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</si>
  <si>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</si>
  <si>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</si>
  <si>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</si>
  <si>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</si>
  <si>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</si>
  <si>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</si>
  <si>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</si>
  <si>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</si>
  <si>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</si>
  <si>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</si>
  <si>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</si>
  <si>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</si>
  <si>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</si>
  <si>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</si>
  <si>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</si>
  <si>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</si>
  <si>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</si>
  <si>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</si>
  <si>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</si>
  <si>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</si>
  <si>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</si>
  <si>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</si>
  <si>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</si>
  <si>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</si>
  <si>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</si>
  <si>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</si>
  <si>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</si>
  <si>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</si>
  <si>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</si>
  <si>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</si>
  <si>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</si>
  <si>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</si>
  <si>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</si>
  <si>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</si>
  <si>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</si>
  <si>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</si>
  <si>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</si>
  <si>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</si>
  <si>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</si>
  <si>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</si>
  <si>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</si>
  <si>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</si>
  <si>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</si>
  <si>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</si>
  <si>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</si>
  <si>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</si>
  <si>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</si>
  <si>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</si>
  <si>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</si>
  <si>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</si>
  <si>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</si>
  <si>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</si>
  <si>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</si>
  <si>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</si>
  <si>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</si>
  <si>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</si>
  <si>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</si>
  <si>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</si>
  <si>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</si>
  <si>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</si>
  <si>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</si>
  <si>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</si>
  <si>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</si>
  <si>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</si>
  <si>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</si>
  <si>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</si>
  <si>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</si>
  <si>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</si>
  <si>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</si>
  <si>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</si>
  <si>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</si>
  <si>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</si>
  <si>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</si>
  <si>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</si>
  <si>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</si>
  <si>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</si>
  <si>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</si>
  <si>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</si>
  <si>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</si>
  <si>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</si>
  <si>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</si>
  <si>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</si>
  <si>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</si>
  <si>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</si>
  <si>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</si>
  <si>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</si>
  <si>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</si>
  <si>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</si>
  <si>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</si>
  <si>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</si>
  <si>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</si>
  <si>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</si>
  <si>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</si>
  <si>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</si>
  <si>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</si>
  <si>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</si>
  <si>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</si>
  <si>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</si>
  <si>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</si>
  <si>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</si>
  <si>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</si>
  <si>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</si>
  <si>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</si>
  <si>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</si>
  <si>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</si>
  <si>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</si>
  <si>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</si>
  <si>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</si>
  <si>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</si>
  <si>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</si>
  <si>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</si>
  <si>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</si>
  <si>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</si>
  <si>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</si>
  <si>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</si>
  <si>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</si>
  <si>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</si>
  <si>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</si>
  <si>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</si>
  <si>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</si>
  <si>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</si>
  <si>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</si>
  <si>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</si>
  <si>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</si>
  <si>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</si>
  <si>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</si>
  <si>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</si>
  <si>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</si>
  <si>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</si>
  <si>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</si>
  <si>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</si>
  <si>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</si>
  <si>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</si>
  <si>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</si>
  <si>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</si>
  <si>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</si>
  <si>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</si>
  <si>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</si>
  <si>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</si>
  <si>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</si>
  <si>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</si>
  <si>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</si>
  <si>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</si>
  <si>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</si>
  <si>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</si>
  <si>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</si>
  <si>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</si>
  <si>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</si>
  <si>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</si>
  <si>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</si>
  <si>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</si>
  <si>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</si>
  <si>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</si>
  <si>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</si>
  <si>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</si>
  <si>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</si>
  <si>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</si>
  <si>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</si>
  <si>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</si>
  <si>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</si>
  <si>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</si>
  <si>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</si>
  <si>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</si>
  <si>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</si>
  <si>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</si>
  <si>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</si>
  <si>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</si>
  <si>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</si>
  <si>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</si>
  <si>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</si>
  <si>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</si>
  <si>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</si>
  <si>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</si>
  <si>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</si>
  <si>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</si>
  <si>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</si>
  <si>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</si>
  <si>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</si>
  <si>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</si>
  <si>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</si>
  <si>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</si>
  <si>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</si>
  <si>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</si>
  <si>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</si>
  <si>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</si>
  <si>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</si>
  <si>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</si>
  <si>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</si>
  <si>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</si>
  <si>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</si>
  <si>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</si>
  <si>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</si>
  <si>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</si>
  <si>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</si>
  <si>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</si>
  <si>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</si>
  <si>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</si>
  <si>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</si>
  <si>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</si>
  <si>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</si>
  <si>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</si>
  <si>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</si>
  <si>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</si>
  <si>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</si>
  <si>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</si>
  <si>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</si>
  <si>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</si>
  <si>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</si>
  <si>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</si>
  <si>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</si>
  <si>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</si>
  <si>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</si>
  <si>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</si>
  <si>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</si>
  <si>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</si>
  <si>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</si>
  <si>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</si>
  <si>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</si>
  <si>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</si>
  <si>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</si>
  <si>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</si>
  <si>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</si>
  <si>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</si>
  <si>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</si>
  <si>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</si>
  <si>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</si>
  <si>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</si>
  <si>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</si>
  <si>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</si>
  <si>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</si>
  <si>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</si>
  <si>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</si>
  <si>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</si>
  <si>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</si>
  <si>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</si>
  <si>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</si>
  <si>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</si>
  <si>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</si>
  <si>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</si>
  <si>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</si>
  <si>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</si>
  <si>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</si>
  <si>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</si>
  <si>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</si>
  <si>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</si>
  <si>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</si>
  <si>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</si>
  <si>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</si>
  <si>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</si>
  <si>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</si>
  <si>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</si>
  <si>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</si>
  <si>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</si>
  <si>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</si>
  <si>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</si>
  <si>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</si>
  <si>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</si>
  <si>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</si>
  <si>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</si>
  <si>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</si>
  <si>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</si>
  <si>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</si>
  <si>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</si>
  <si>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</si>
  <si>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</si>
  <si>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</si>
  <si>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</si>
  <si>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</si>
  <si>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</si>
  <si>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</si>
  <si>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</si>
  <si>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</si>
  <si>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</si>
  <si>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</si>
  <si>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</si>
  <si>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</si>
  <si>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</si>
  <si>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</si>
  <si>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</si>
  <si>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</si>
  <si>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</si>
  <si>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</si>
  <si>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</si>
  <si>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</si>
  <si>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</si>
  <si>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</si>
  <si>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</si>
  <si>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</si>
  <si>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</si>
  <si>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</si>
  <si>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</si>
  <si>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</si>
  <si>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</si>
  <si>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</si>
  <si>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</si>
  <si>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</si>
  <si>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</si>
  <si>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</si>
  <si>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</si>
  <si>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</si>
  <si>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</si>
  <si>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</si>
  <si>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</si>
  <si>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</si>
  <si>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</si>
  <si>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</si>
  <si>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</si>
  <si>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</si>
  <si>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</si>
  <si>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</si>
  <si>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</si>
  <si>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</si>
  <si>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</si>
  <si>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</si>
  <si>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</si>
  <si>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</si>
  <si>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</si>
  <si>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</si>
  <si>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</si>
  <si>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</si>
  <si>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</si>
  <si>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</si>
  <si>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</si>
  <si>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</si>
  <si>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</si>
  <si>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</si>
  <si>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</si>
  <si>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</si>
  <si>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</si>
  <si>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</si>
  <si>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</si>
  <si>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</si>
  <si>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</si>
  <si>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</si>
  <si>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</si>
  <si>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</si>
  <si>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</si>
  <si>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</si>
  <si>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</si>
  <si>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</si>
  <si>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</si>
  <si>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</si>
  <si>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</si>
  <si>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</si>
  <si>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</si>
  <si>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</si>
  <si>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</si>
  <si>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</si>
  <si>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</si>
  <si>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</si>
  <si>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</si>
  <si>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</si>
  <si>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</si>
  <si>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</si>
  <si>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</si>
  <si>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</si>
  <si>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</si>
  <si>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</si>
  <si>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</si>
  <si>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</si>
  <si>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</si>
  <si>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</si>
  <si>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</si>
  <si>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</si>
  <si>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</si>
  <si>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</si>
  <si>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</si>
  <si>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</si>
  <si>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</si>
  <si>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</si>
  <si>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</si>
  <si>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</si>
  <si>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</si>
  <si>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</si>
  <si>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</si>
  <si>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</si>
  <si>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</si>
  <si>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</si>
  <si>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</si>
  <si>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</si>
  <si>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</si>
  <si>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</si>
  <si>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</si>
  <si>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</si>
  <si>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</si>
  <si>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</si>
  <si>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</si>
  <si>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</si>
  <si>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</si>
  <si>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</si>
  <si>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</si>
  <si>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</si>
  <si>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</si>
  <si>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</si>
  <si>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</si>
  <si>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</si>
  <si>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</si>
  <si>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</si>
  <si>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</si>
  <si>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</si>
  <si>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</si>
  <si>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</si>
  <si>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</si>
  <si>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</si>
  <si>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</si>
  <si>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</si>
  <si>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</si>
  <si>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</si>
  <si>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</si>
  <si>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</si>
  <si>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</si>
  <si>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</si>
  <si>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</si>
  <si>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</si>
  <si>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</si>
  <si>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</si>
  <si>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</si>
  <si>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</si>
  <si>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</si>
  <si>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</si>
  <si>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</si>
  <si>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</si>
  <si>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</si>
  <si>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</si>
  <si>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</si>
  <si>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</si>
  <si>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</si>
  <si>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</si>
  <si>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</si>
  <si>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</si>
  <si>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</si>
  <si>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</si>
  <si>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</si>
  <si>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</si>
  <si>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</si>
  <si>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</si>
  <si>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</si>
  <si>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</si>
  <si>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</si>
  <si>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</si>
  <si>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</si>
  <si>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</si>
  <si>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</si>
  <si>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</si>
  <si>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</si>
  <si>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</si>
  <si>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</si>
  <si>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</si>
  <si>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</si>
  <si>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</si>
  <si>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</si>
  <si>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</si>
  <si>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</si>
  <si>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</si>
  <si>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</si>
  <si>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</si>
  <si>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</si>
  <si>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</si>
  <si>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</si>
  <si>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</si>
  <si>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</si>
  <si>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</si>
  <si>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</si>
  <si>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</si>
  <si>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</si>
  <si>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</si>
  <si>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</si>
  <si>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</si>
  <si>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</si>
  <si>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</si>
  <si>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</si>
  <si>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</si>
  <si>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</si>
  <si>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</si>
  <si>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</si>
  <si>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</si>
  <si>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</si>
  <si>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</si>
  <si>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</si>
  <si>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</si>
  <si>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</si>
  <si>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</si>
  <si>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</si>
  <si>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</si>
  <si>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</si>
  <si>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</si>
  <si>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</si>
  <si>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</si>
  <si>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</si>
  <si>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</si>
  <si>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</si>
  <si>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</si>
  <si>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</si>
  <si>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</si>
  <si>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</si>
  <si>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</si>
  <si>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</si>
  <si>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</si>
  <si>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</si>
  <si>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</si>
  <si>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</si>
  <si>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</si>
  <si>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</si>
  <si>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</si>
  <si>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</si>
  <si>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</si>
  <si>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</si>
  <si>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</si>
  <si>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</si>
  <si>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</si>
  <si>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</si>
  <si>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</si>
  <si>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</si>
  <si>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</si>
  <si>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</si>
  <si>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</si>
  <si>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</si>
  <si>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</si>
  <si>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</si>
  <si>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</si>
  <si>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</si>
  <si>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</si>
  <si>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</si>
  <si>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</si>
  <si>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</si>
  <si>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</si>
  <si>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</si>
  <si>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</si>
  <si>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</si>
  <si>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</si>
  <si>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</si>
  <si>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</si>
  <si>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</si>
  <si>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</si>
  <si>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</si>
  <si>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</si>
  <si>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</si>
  <si>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</si>
  <si>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</si>
  <si>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</si>
  <si>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</si>
  <si>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</si>
  <si>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</si>
  <si>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</si>
  <si>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</si>
  <si>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</si>
  <si>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</si>
  <si>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</si>
  <si>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</si>
  <si>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</si>
  <si>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</si>
  <si>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</si>
  <si>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</si>
  <si>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</si>
  <si>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</si>
  <si>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</si>
  <si>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</si>
  <si>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</si>
  <si>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</si>
  <si>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</si>
  <si>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</si>
  <si>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</si>
  <si>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</si>
  <si>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</si>
  <si>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</si>
  <si>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</si>
  <si>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</si>
  <si>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</si>
  <si>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</si>
  <si>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</si>
  <si>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</si>
  <si>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</si>
  <si>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</si>
  <si>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</si>
  <si>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</si>
  <si>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</si>
  <si>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</si>
  <si>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</si>
  <si>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</si>
  <si>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</si>
  <si>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</si>
  <si>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</si>
  <si>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</si>
  <si>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</si>
  <si>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</si>
  <si>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</si>
  <si>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</si>
  <si>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</si>
  <si>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</si>
  <si>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</si>
  <si>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</si>
  <si>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</si>
  <si>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</si>
  <si>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</si>
  <si>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</si>
  <si>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</si>
  <si>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</si>
  <si>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</si>
  <si>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</si>
  <si>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</si>
  <si>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</si>
  <si>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</si>
  <si>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</si>
  <si>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</si>
  <si>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</si>
  <si>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</si>
  <si>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</si>
  <si>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</si>
  <si>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</si>
  <si>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</si>
  <si>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</si>
  <si>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</si>
  <si>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</si>
  <si>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</si>
  <si>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</si>
  <si>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</si>
  <si>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</si>
  <si>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</si>
  <si>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</si>
  <si>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</si>
  <si>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</si>
  <si>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</si>
  <si>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</si>
  <si>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</si>
  <si>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</si>
  <si>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</si>
  <si>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</si>
  <si>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</si>
  <si>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</si>
  <si>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</si>
  <si>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</si>
  <si>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</si>
  <si>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</si>
  <si>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</si>
  <si>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</si>
  <si>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</si>
  <si>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</si>
  <si>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</si>
  <si>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</si>
  <si>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</si>
  <si>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</si>
  <si>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</si>
  <si>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</si>
  <si>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</si>
  <si>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</si>
  <si>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</si>
  <si>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</si>
  <si>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</si>
  <si>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</si>
  <si>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</si>
  <si>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</si>
  <si>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</si>
  <si>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</si>
  <si>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</si>
  <si>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</si>
  <si>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</si>
  <si>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</si>
  <si>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</si>
  <si>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</si>
  <si>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</si>
  <si>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</si>
  <si>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</si>
  <si>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</si>
  <si>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</si>
  <si>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</si>
  <si>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</si>
  <si>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</si>
  <si>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</si>
  <si>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</si>
  <si>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</si>
  <si>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</si>
  <si>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</si>
  <si>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</si>
  <si>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</si>
  <si>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</si>
  <si>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</si>
  <si>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</si>
  <si>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</si>
  <si>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</si>
  <si>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</si>
  <si>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</si>
  <si>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</si>
  <si>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</si>
  <si>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</si>
  <si>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</si>
  <si>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</si>
  <si>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</si>
  <si>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</si>
  <si>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</si>
  <si>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</si>
  <si>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</si>
  <si>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</si>
  <si>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</si>
  <si>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</si>
  <si>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</si>
  <si>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</si>
  <si>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</si>
  <si>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</si>
  <si>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</si>
  <si>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</si>
  <si>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</si>
  <si>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</si>
  <si>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</si>
  <si>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</si>
  <si>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</si>
  <si>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</si>
  <si>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</si>
  <si>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</si>
  <si>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</si>
  <si>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</si>
  <si>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</si>
  <si>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</si>
  <si>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</si>
  <si>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</si>
  <si>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</si>
  <si>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</si>
  <si>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</si>
  <si>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</si>
  <si>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</si>
  <si>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</si>
  <si>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</si>
  <si>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</si>
  <si>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</si>
  <si>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</si>
  <si>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</si>
  <si>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</si>
  <si>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</si>
  <si>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</si>
  <si>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</si>
  <si>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</si>
  <si>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</si>
  <si>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</si>
  <si>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</si>
  <si>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</si>
  <si>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</si>
  <si>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</si>
  <si>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</si>
  <si>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</si>
  <si>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</si>
  <si>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</si>
  <si>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</si>
  <si>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</si>
  <si>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</si>
  <si>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</si>
  <si>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</si>
  <si>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</si>
  <si>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</si>
  <si>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</si>
  <si>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</si>
  <si>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</si>
  <si>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</si>
  <si>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</si>
  <si>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</si>
  <si>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</si>
  <si>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</si>
  <si>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</si>
  <si>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</si>
  <si>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</si>
  <si>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</si>
  <si>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</si>
  <si>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</si>
  <si>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</si>
  <si>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</si>
  <si>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</si>
  <si>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</si>
  <si>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</si>
  <si>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</si>
  <si>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</si>
  <si>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</si>
  <si>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</si>
  <si>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</si>
  <si>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</si>
  <si>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</si>
  <si>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</si>
  <si>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</si>
  <si>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</si>
  <si>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</si>
  <si>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</si>
  <si>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</si>
  <si>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</si>
  <si>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</si>
  <si>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</si>
  <si>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</si>
  <si>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</si>
  <si>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</si>
  <si>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</si>
  <si>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</si>
  <si>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</si>
  <si>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</si>
  <si>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</si>
  <si>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</si>
  <si>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</si>
  <si>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</si>
  <si>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</si>
  <si>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</si>
  <si>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</si>
  <si>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</si>
  <si>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</si>
  <si>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</si>
  <si>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</si>
  <si>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</si>
  <si>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</si>
  <si>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</si>
  <si>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</si>
  <si>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</si>
  <si>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</si>
  <si>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</si>
  <si>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</si>
  <si>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</si>
  <si>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</si>
  <si>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</si>
  <si>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</si>
  <si>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</si>
  <si>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</si>
  <si>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</si>
  <si>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</si>
  <si>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</si>
  <si>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</si>
  <si>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</si>
  <si>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</si>
  <si>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</si>
  <si>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</si>
  <si>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</si>
  <si>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</si>
  <si>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</si>
  <si>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</si>
  <si>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</si>
  <si>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</si>
  <si>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</si>
  <si>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</si>
  <si>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</si>
  <si>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</si>
  <si>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</si>
  <si>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</si>
  <si>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</si>
  <si>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</si>
  <si>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</si>
  <si>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</si>
  <si>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</si>
  <si>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</si>
  <si>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</si>
  <si>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</si>
  <si>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</si>
  <si>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</si>
  <si>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</si>
  <si>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</si>
  <si>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</si>
  <si>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</si>
  <si>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</si>
  <si>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</si>
  <si>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</si>
  <si>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</si>
  <si>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</si>
  <si>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</si>
  <si>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</si>
  <si>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</si>
  <si>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</si>
  <si>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</si>
  <si>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</si>
  <si>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</si>
  <si>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</si>
  <si>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</si>
  <si>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</si>
  <si>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</si>
  <si>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</si>
  <si>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</si>
  <si>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</si>
  <si>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</si>
  <si>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</si>
  <si>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</si>
  <si>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</si>
  <si>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</si>
  <si>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</si>
  <si>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</si>
  <si>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</si>
  <si>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</si>
  <si>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</si>
  <si>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</si>
  <si>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</si>
  <si>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</si>
  <si>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</si>
  <si>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</si>
  <si>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</si>
  <si>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</si>
  <si>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</si>
  <si>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</si>
  <si>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</si>
  <si>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</si>
  <si>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</si>
  <si>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</si>
  <si>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</si>
  <si>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</si>
  <si>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</si>
  <si>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</si>
  <si>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</si>
  <si>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</si>
  <si>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</si>
  <si>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</si>
  <si>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</si>
  <si>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</si>
  <si>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</si>
  <si>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</si>
  <si>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</si>
  <si>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</si>
  <si>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</si>
  <si>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</si>
  <si>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</si>
  <si>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</si>
  <si>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</si>
  <si>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</si>
  <si>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</si>
  <si>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</si>
  <si>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</si>
  <si>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</si>
  <si>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</si>
  <si>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</si>
  <si>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</si>
  <si>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</si>
  <si>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</si>
  <si>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</si>
  <si>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</si>
  <si>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</si>
  <si>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</si>
  <si>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</si>
  <si>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</si>
  <si>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</si>
  <si>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</si>
  <si>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</si>
  <si>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</si>
  <si>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</si>
  <si>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</si>
  <si>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</si>
  <si>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</si>
  <si>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</si>
  <si>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</si>
  <si>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</si>
  <si>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</si>
  <si>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</si>
  <si>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</si>
  <si>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</si>
  <si>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</si>
  <si>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</si>
  <si>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</si>
  <si>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</si>
  <si>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</si>
  <si>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</si>
  <si>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</si>
  <si>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</si>
  <si>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</si>
  <si>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</si>
  <si>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</si>
  <si>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</si>
  <si>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</si>
  <si>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</si>
  <si>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</si>
  <si>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</si>
  <si>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</si>
  <si>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</si>
  <si>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</si>
  <si>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</si>
  <si>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</si>
  <si>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</si>
  <si>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</si>
  <si>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</si>
  <si>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</si>
  <si>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</si>
  <si>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</si>
  <si>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</si>
  <si>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</si>
  <si>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</si>
  <si>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</si>
  <si>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</si>
  <si>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</si>
  <si>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</si>
  <si>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</si>
  <si>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</si>
  <si>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</si>
  <si>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</si>
  <si>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</si>
  <si>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</si>
  <si>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</si>
  <si>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</si>
  <si>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</si>
  <si>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</si>
  <si>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</si>
  <si>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</si>
  <si>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</si>
  <si>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</si>
  <si>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</si>
  <si>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</si>
  <si>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</si>
  <si>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</si>
  <si>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</si>
  <si>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</si>
  <si>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</si>
  <si>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</si>
  <si>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</si>
  <si>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</si>
  <si>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</si>
  <si>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</si>
  <si>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</si>
  <si>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</si>
  <si>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</si>
  <si>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</si>
  <si>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</si>
  <si>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</si>
  <si>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</si>
  <si>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</si>
  <si>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</si>
  <si>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</si>
  <si>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</si>
  <si>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</si>
  <si>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</si>
  <si>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</si>
  <si>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</si>
  <si>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</si>
  <si>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</si>
  <si>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</si>
  <si>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</si>
  <si>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</si>
  <si>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</si>
  <si>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</si>
  <si>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</si>
  <si>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</si>
  <si>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</si>
  <si>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</si>
  <si>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</si>
  <si>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</si>
  <si>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</si>
  <si>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</si>
  <si>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</si>
  <si>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</si>
  <si>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</si>
  <si>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</si>
  <si>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</si>
  <si>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</si>
  <si>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</si>
  <si>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</si>
  <si>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</si>
  <si>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</si>
  <si>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</si>
  <si>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</si>
  <si>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</si>
  <si>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</si>
  <si>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</si>
  <si>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</si>
  <si>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</si>
  <si>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</si>
  <si>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</si>
  <si>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</si>
  <si>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</si>
  <si>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</si>
  <si>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</si>
  <si>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</si>
  <si>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</si>
  <si>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</si>
  <si>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</si>
  <si>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</si>
  <si>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</si>
  <si>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</si>
  <si>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</si>
  <si>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</si>
  <si>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</si>
  <si>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</si>
  <si>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</si>
  <si>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</si>
  <si>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</si>
  <si>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</si>
  <si>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</si>
  <si>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</si>
  <si>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</si>
  <si>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</si>
  <si>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</si>
  <si>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</si>
  <si>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</si>
  <si>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</si>
  <si>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</si>
  <si>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</si>
  <si>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</si>
  <si>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</si>
  <si>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</si>
  <si>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</si>
  <si>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</si>
  <si>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</si>
  <si>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</si>
  <si>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</si>
  <si>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</si>
  <si>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</si>
  <si>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</si>
  <si>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</si>
  <si>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</si>
  <si>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</si>
  <si>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</si>
  <si>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</si>
  <si>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</si>
  <si>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</si>
  <si>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</si>
  <si>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</si>
  <si>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</si>
  <si>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</si>
  <si>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</si>
  <si>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</si>
  <si>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</si>
  <si>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</si>
  <si>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</si>
  <si>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</si>
  <si>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</si>
  <si>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</si>
  <si>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</si>
  <si>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</si>
  <si>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</si>
  <si>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</si>
  <si>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</si>
  <si>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</si>
  <si>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</si>
  <si>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</si>
  <si>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</si>
  <si>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</si>
  <si>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</si>
  <si>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</si>
  <si>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</si>
  <si>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</si>
  <si>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</si>
  <si>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</si>
  <si>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</si>
  <si>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</si>
  <si>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</si>
  <si>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</si>
  <si>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</si>
  <si>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</si>
  <si>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</si>
  <si>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</si>
  <si>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</si>
  <si>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</si>
  <si>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</si>
  <si>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</si>
  <si>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</si>
  <si>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</si>
  <si>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</si>
  <si>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</si>
  <si>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</si>
  <si>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</si>
  <si>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</si>
  <si>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</si>
  <si>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</si>
  <si>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</si>
  <si>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</si>
  <si>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</si>
  <si>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</si>
  <si>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</si>
  <si>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</si>
  <si>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</si>
  <si>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</si>
  <si>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</si>
  <si>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</si>
  <si>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</si>
  <si>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</si>
  <si>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</si>
  <si>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</si>
  <si>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</si>
  <si>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</si>
  <si>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</si>
  <si>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</si>
  <si>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</si>
  <si>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</si>
  <si>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</si>
  <si>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</si>
  <si>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</si>
  <si>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</si>
  <si>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</si>
  <si>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</si>
  <si>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</si>
  <si>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</si>
  <si>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</si>
  <si>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</si>
  <si>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</si>
  <si>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</si>
  <si>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</si>
  <si>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</si>
  <si>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</si>
  <si>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</si>
  <si>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</si>
  <si>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</si>
  <si>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</si>
  <si>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</si>
  <si>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</si>
  <si>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</si>
  <si>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</si>
  <si>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</si>
  <si>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</si>
  <si>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</si>
  <si>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</si>
  <si>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</si>
  <si>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</si>
  <si>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</si>
  <si>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</si>
  <si>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</si>
  <si>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</si>
  <si>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</si>
  <si>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</si>
  <si>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</si>
  <si>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</si>
  <si>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</si>
  <si>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</si>
  <si>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</si>
  <si>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</si>
  <si>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</si>
  <si>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</si>
  <si>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</si>
  <si>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</si>
  <si>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</si>
  <si>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</si>
  <si>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</si>
  <si>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</si>
  <si>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</si>
  <si>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</si>
  <si>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</si>
  <si>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</si>
  <si>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</si>
  <si>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</si>
  <si>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</si>
  <si>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</si>
  <si>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</si>
  <si>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</si>
  <si>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</si>
  <si>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</si>
  <si>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</si>
  <si>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</si>
  <si>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</si>
  <si>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</si>
  <si>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</si>
  <si>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</si>
  <si>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</si>
  <si>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</si>
  <si>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</si>
  <si>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</si>
  <si>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</si>
  <si>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</si>
  <si>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</si>
  <si>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</si>
  <si>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</si>
  <si>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</si>
  <si>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</si>
  <si>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</si>
  <si>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</si>
  <si>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</si>
  <si>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</si>
  <si>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</si>
  <si>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</si>
  <si>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</si>
  <si>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</si>
  <si>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</si>
  <si>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</si>
  <si>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</si>
  <si>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</si>
  <si>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</si>
  <si>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</si>
  <si>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</si>
  <si>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</si>
  <si>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</si>
  <si>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</si>
  <si>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</si>
  <si>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</si>
  <si>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</si>
  <si>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</si>
  <si>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</si>
  <si>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</si>
  <si>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</si>
  <si>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</si>
  <si>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</si>
  <si>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</si>
  <si>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</si>
  <si>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</si>
  <si>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</si>
  <si>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</si>
  <si>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</si>
  <si>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</si>
  <si>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</si>
  <si>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</si>
  <si>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</si>
  <si>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</si>
  <si>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</si>
  <si>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</si>
  <si>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</si>
  <si>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</si>
  <si>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</si>
  <si>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</si>
  <si>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</si>
  <si>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</si>
  <si>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</si>
  <si>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</si>
  <si>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</si>
  <si>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</si>
  <si>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</si>
  <si>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</si>
  <si>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</si>
  <si>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</si>
  <si>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</si>
  <si>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</si>
  <si>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</si>
  <si>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</si>
  <si>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</si>
  <si>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</si>
  <si>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</si>
  <si>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</si>
  <si>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</si>
  <si>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</si>
  <si>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</si>
  <si>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</si>
  <si>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</si>
  <si>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</si>
  <si>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</si>
  <si>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</si>
  <si>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</si>
  <si>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</si>
  <si>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</si>
  <si>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</si>
  <si>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</si>
  <si>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</si>
  <si>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</si>
  <si>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</si>
  <si>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</si>
  <si>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</si>
  <si>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</si>
  <si>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</si>
  <si>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</si>
  <si>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</si>
  <si>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</si>
  <si>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</si>
  <si>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</si>
  <si>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</si>
  <si>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</si>
  <si>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</si>
  <si>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</si>
  <si>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</si>
  <si>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</si>
  <si>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</si>
  <si>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</si>
  <si>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</si>
  <si>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</si>
  <si>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</si>
  <si>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</si>
  <si>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</si>
  <si>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</si>
  <si>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</si>
  <si>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</si>
  <si>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</si>
  <si>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</si>
  <si>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</si>
  <si>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</si>
  <si>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</si>
  <si>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</si>
  <si>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</si>
  <si>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</si>
  <si>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</si>
  <si>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</si>
  <si>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</si>
  <si>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</si>
  <si>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</si>
  <si>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</si>
  <si>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</si>
  <si>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</si>
  <si>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</si>
  <si>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</si>
  <si>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</si>
  <si>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</si>
  <si>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</si>
  <si>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</si>
  <si>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</si>
  <si>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</si>
  <si>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</si>
  <si>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</si>
  <si>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</si>
  <si>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</si>
  <si>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</si>
  <si>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</si>
  <si>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</si>
  <si>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</si>
  <si>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</si>
  <si>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</si>
  <si>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</si>
  <si>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</si>
  <si>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</si>
  <si>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</si>
  <si>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</si>
  <si>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</si>
  <si>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</si>
  <si>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</si>
  <si>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</si>
  <si>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</si>
  <si>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</si>
  <si>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</si>
  <si>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</si>
  <si>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</si>
  <si>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</si>
  <si>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</si>
  <si>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</si>
  <si>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</si>
  <si>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</si>
  <si>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</si>
  <si>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</si>
  <si>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</si>
  <si>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</si>
  <si>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</si>
  <si>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</si>
  <si>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</si>
  <si>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</si>
  <si>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</si>
  <si>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</si>
  <si>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</si>
  <si>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</si>
  <si>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</si>
  <si>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</si>
  <si>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</si>
  <si>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</si>
  <si>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</si>
  <si>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</si>
  <si>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</si>
  <si>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</si>
  <si>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</si>
  <si>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</si>
  <si>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</si>
  <si>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</si>
  <si>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</si>
  <si>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</si>
  <si>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</si>
  <si>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</si>
  <si>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</si>
  <si>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</si>
  <si>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</si>
  <si>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</si>
  <si>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</si>
  <si>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</si>
  <si>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</si>
  <si>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</si>
  <si>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</si>
  <si>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</si>
  <si>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</si>
  <si>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</si>
  <si>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</si>
  <si>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</si>
  <si>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</si>
  <si>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</si>
  <si>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</si>
  <si>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</si>
  <si>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</si>
  <si>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</si>
  <si>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</si>
  <si>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</si>
  <si>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</si>
  <si>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</si>
  <si>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</si>
  <si>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</si>
  <si>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</si>
  <si>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</si>
  <si>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</si>
  <si>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</si>
  <si>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</si>
  <si>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</si>
  <si>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</si>
  <si>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</si>
  <si>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</si>
  <si>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</si>
  <si>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</si>
  <si>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</si>
  <si>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</si>
  <si>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</si>
  <si>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</si>
  <si>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</si>
  <si>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</si>
  <si>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</si>
  <si>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</si>
  <si>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</si>
  <si>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</si>
  <si>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</si>
  <si>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</si>
  <si>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</si>
  <si>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</si>
  <si>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</si>
  <si>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</si>
  <si>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</si>
  <si>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</si>
  <si>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</si>
  <si>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</si>
  <si>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</si>
  <si>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</si>
  <si>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</si>
  <si>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</si>
  <si>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</si>
  <si>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</si>
  <si>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</si>
  <si>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</si>
  <si>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</si>
  <si>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</si>
  <si>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</si>
  <si>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</si>
  <si>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</si>
  <si>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</si>
  <si>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</si>
  <si>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</si>
  <si>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</si>
  <si>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</si>
  <si>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</si>
  <si>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</si>
  <si>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</si>
  <si>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</si>
  <si>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</si>
  <si>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</si>
  <si>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</si>
  <si>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</si>
  <si>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</si>
  <si>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</si>
  <si>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</si>
  <si>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</si>
  <si>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</si>
  <si>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</si>
  <si>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</si>
  <si>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</si>
  <si>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</si>
  <si>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</si>
  <si>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</si>
  <si>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</si>
  <si>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</si>
  <si>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</si>
  <si>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</si>
  <si>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</si>
  <si>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</si>
  <si>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</si>
  <si>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</si>
  <si>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</si>
  <si>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</si>
  <si>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</si>
  <si>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</si>
  <si>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</si>
  <si>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</si>
  <si>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</si>
  <si>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</si>
  <si>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</si>
  <si>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</si>
  <si>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</si>
  <si>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</si>
  <si>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</si>
  <si>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</si>
  <si>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</si>
  <si>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</si>
  <si>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</si>
  <si>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</si>
  <si>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</si>
  <si>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</si>
  <si>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</si>
  <si>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</si>
  <si>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</si>
  <si>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</si>
  <si>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</si>
  <si>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</si>
  <si>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</si>
  <si>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</si>
  <si>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</si>
  <si>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</si>
  <si>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</si>
  <si>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</si>
  <si>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</si>
  <si>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</si>
  <si>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</si>
  <si>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</si>
  <si>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</si>
  <si>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</si>
  <si>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</si>
  <si>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</si>
  <si>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</si>
  <si>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</si>
  <si>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</si>
  <si>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</si>
  <si>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</si>
  <si>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</si>
  <si>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</si>
  <si>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</si>
  <si>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</si>
  <si>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</si>
  <si>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</si>
  <si>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</si>
  <si>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</si>
  <si>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</si>
  <si>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</si>
  <si>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</si>
  <si>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</si>
  <si>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</si>
  <si>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</si>
  <si>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</si>
  <si>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</si>
  <si>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</si>
  <si>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</si>
  <si>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</si>
  <si>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</si>
  <si>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</si>
  <si>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</si>
  <si>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</si>
  <si>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</si>
  <si>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</si>
  <si>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</si>
  <si>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</si>
  <si>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</si>
  <si>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</si>
  <si>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</si>
  <si>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</si>
  <si>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</si>
  <si>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</si>
  <si>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</si>
  <si>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</si>
  <si>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</si>
  <si>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</si>
  <si>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</si>
  <si>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</si>
  <si>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</si>
  <si>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</si>
  <si>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</si>
  <si>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</si>
  <si>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</si>
  <si>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</si>
  <si>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</si>
  <si>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</si>
  <si>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</si>
  <si>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</si>
  <si>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</si>
  <si>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</si>
  <si>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</si>
  <si>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</si>
  <si>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</si>
  <si>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</si>
  <si>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</si>
  <si>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</si>
  <si>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</si>
  <si>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</si>
  <si>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</si>
  <si>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</si>
  <si>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</si>
  <si>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</si>
  <si>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</si>
  <si>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</si>
  <si>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</si>
  <si>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</si>
  <si>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</si>
  <si>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</si>
  <si>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</si>
  <si>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</si>
  <si>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</si>
  <si>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</si>
  <si>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</si>
  <si>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</si>
  <si>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</si>
  <si>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</si>
  <si>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</si>
  <si>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</si>
  <si>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</si>
  <si>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</si>
  <si>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</si>
  <si>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</si>
  <si>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</si>
  <si>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</si>
  <si>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</si>
  <si>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</si>
  <si>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</si>
  <si>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</si>
  <si>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</si>
  <si>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</si>
  <si>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</si>
  <si>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</si>
  <si>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</si>
  <si>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</si>
  <si>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</si>
  <si>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</si>
  <si>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</si>
  <si>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</si>
  <si>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</si>
  <si>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</si>
  <si>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</si>
  <si>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</si>
  <si>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</si>
  <si>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</si>
  <si>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</si>
  <si>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</si>
  <si>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</si>
  <si>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</si>
  <si>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</si>
  <si>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</si>
  <si>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</si>
  <si>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</si>
  <si>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</si>
  <si>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</si>
  <si>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</si>
  <si>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</si>
  <si>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</si>
  <si>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</si>
  <si>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</si>
  <si>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</si>
  <si>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</si>
  <si>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</si>
  <si>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</si>
  <si>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</si>
  <si>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</si>
  <si>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</si>
  <si>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</si>
  <si>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</si>
  <si>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</si>
  <si>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</si>
  <si>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</si>
  <si>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</si>
  <si>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</si>
  <si>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</si>
  <si>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</si>
  <si>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</si>
  <si>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</si>
  <si>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</si>
  <si>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</si>
  <si>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</si>
  <si>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</si>
  <si>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</si>
  <si>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</si>
  <si>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</si>
  <si>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</si>
  <si>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</si>
  <si>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</si>
  <si>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</si>
  <si>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</si>
  <si>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</si>
  <si>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</si>
  <si>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</si>
  <si>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</si>
  <si>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</si>
  <si>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</si>
  <si>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</si>
  <si>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</si>
  <si>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</si>
  <si>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</si>
  <si>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</si>
  <si>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</si>
  <si>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</si>
  <si>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</si>
  <si>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</si>
  <si>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</si>
  <si>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</si>
  <si>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</si>
  <si>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</si>
  <si>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</si>
  <si>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</si>
  <si>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</si>
  <si>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</si>
  <si>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</si>
  <si>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</si>
  <si>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</si>
  <si>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</si>
  <si>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</si>
  <si>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</si>
  <si>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</si>
  <si>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</si>
  <si>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</si>
  <si>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</si>
  <si>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</si>
  <si>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</si>
  <si>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</si>
  <si>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</si>
  <si>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</si>
  <si>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</si>
  <si>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</si>
  <si>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</si>
  <si>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</si>
  <si>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</si>
  <si>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</si>
  <si>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</si>
  <si>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</si>
  <si>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</si>
  <si>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</si>
  <si>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</si>
  <si>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</si>
  <si>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</si>
  <si>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</si>
  <si>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</si>
  <si>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</si>
  <si>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</si>
  <si>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</si>
  <si>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</si>
  <si>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</si>
  <si>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</si>
  <si>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</si>
  <si>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</si>
  <si>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</si>
  <si>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</si>
  <si>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</si>
  <si>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</si>
  <si>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</si>
  <si>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</si>
  <si>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</si>
  <si>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</si>
  <si>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</si>
  <si>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</si>
  <si>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</si>
  <si>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</si>
  <si>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</si>
  <si>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</si>
  <si>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</si>
  <si>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</si>
  <si>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</si>
  <si>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</si>
  <si>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</si>
  <si>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</si>
  <si>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</si>
  <si>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</si>
  <si>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</si>
  <si>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</si>
  <si>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</si>
  <si>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</si>
  <si>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</si>
  <si>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</si>
  <si>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</si>
  <si>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</si>
  <si>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</si>
  <si>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</si>
  <si>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</si>
  <si>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</si>
  <si>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</si>
  <si>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</si>
  <si>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</si>
  <si>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</si>
  <si>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</si>
  <si>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</si>
  <si>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</si>
  <si>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</si>
  <si>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</si>
  <si>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</si>
  <si>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</si>
  <si>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</si>
  <si>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</si>
  <si>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</si>
  <si>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</si>
  <si>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</si>
  <si>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</si>
  <si>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</si>
  <si>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</si>
  <si>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</si>
  <si>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</si>
  <si>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</si>
  <si>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</si>
  <si>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</si>
  <si>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</si>
  <si>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</si>
  <si>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</si>
  <si>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</si>
  <si>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</si>
  <si>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</si>
  <si>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</si>
  <si>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</si>
  <si>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</si>
  <si>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</si>
  <si>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</si>
  <si>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</si>
  <si>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</si>
  <si>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</si>
  <si>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</si>
  <si>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</si>
  <si>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</si>
  <si>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</si>
  <si>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</si>
  <si>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</si>
  <si>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</si>
  <si>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</si>
  <si>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</si>
  <si>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</si>
  <si>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</si>
  <si>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</si>
  <si>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</si>
  <si>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</si>
  <si>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</si>
  <si>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</si>
  <si>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</si>
  <si>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</si>
  <si>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</si>
  <si>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</si>
  <si>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</si>
  <si>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</si>
  <si>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</si>
  <si>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</si>
  <si>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</si>
  <si>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</si>
  <si>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</si>
  <si>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</si>
  <si>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</si>
  <si>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</si>
  <si>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</si>
  <si>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</si>
  <si>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</si>
  <si>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</si>
  <si>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</si>
  <si>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</si>
  <si>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</si>
  <si>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</si>
  <si>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</si>
  <si>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</si>
  <si>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</si>
  <si>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</si>
  <si>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</si>
  <si>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</si>
  <si>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</si>
  <si>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</si>
  <si>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</si>
  <si>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</si>
  <si>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</si>
  <si>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</si>
  <si>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</si>
  <si>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</si>
  <si>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</si>
  <si>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</si>
  <si>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</si>
  <si>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</si>
  <si>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</si>
  <si>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</si>
  <si>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</si>
  <si>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</si>
  <si>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</si>
  <si>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</si>
  <si>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</si>
  <si>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</si>
  <si>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</si>
  <si>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</si>
  <si>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</si>
  <si>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</si>
  <si>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</si>
  <si>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</si>
  <si>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</si>
  <si>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</si>
  <si>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</si>
  <si>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</si>
  <si>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</si>
  <si>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</si>
  <si>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</si>
  <si>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</si>
  <si>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</si>
  <si>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</si>
  <si>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</si>
  <si>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</si>
  <si>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</si>
  <si>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</si>
  <si>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</si>
  <si>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</si>
  <si>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</si>
  <si>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</si>
  <si>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</si>
  <si>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</si>
  <si>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</si>
  <si>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</si>
  <si>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</si>
  <si>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</si>
  <si>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</si>
  <si>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</si>
  <si>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</si>
  <si>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</si>
  <si>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</si>
  <si>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</si>
  <si>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</si>
  <si>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</si>
  <si>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</si>
  <si>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</si>
  <si>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</si>
  <si>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</si>
  <si>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</si>
  <si>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</si>
  <si>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</si>
  <si>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</si>
  <si>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</si>
  <si>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</si>
  <si>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</si>
  <si>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</si>
  <si>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</si>
  <si>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</si>
  <si>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</si>
  <si>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</si>
  <si>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</si>
  <si>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</si>
  <si>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</si>
  <si>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</si>
  <si>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</si>
  <si>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</si>
  <si>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</si>
  <si>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</si>
  <si>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</si>
  <si>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</si>
  <si>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</si>
  <si>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</si>
  <si>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</si>
  <si>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</si>
  <si>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</si>
  <si>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</si>
  <si>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</si>
  <si>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</si>
  <si>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</si>
  <si>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</si>
  <si>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</si>
  <si>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</si>
  <si>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</si>
  <si>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</si>
  <si>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</si>
  <si>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</si>
  <si>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</si>
  <si>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</si>
  <si>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</si>
  <si>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</si>
  <si>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</si>
  <si>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</si>
  <si>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</si>
  <si>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</si>
  <si>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</si>
  <si>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</si>
  <si>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</si>
  <si>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</si>
  <si>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</si>
  <si>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</si>
  <si>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</si>
  <si>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</si>
  <si>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</si>
  <si>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</si>
  <si>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</si>
  <si>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</si>
  <si>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</si>
  <si>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</si>
  <si>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</si>
  <si>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</si>
  <si>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</si>
  <si>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</si>
  <si>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</si>
  <si>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</si>
  <si>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</si>
  <si>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</si>
  <si>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</si>
  <si>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</si>
  <si>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</si>
  <si>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</si>
  <si>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</si>
  <si>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</si>
  <si>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</si>
  <si>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</si>
  <si>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</si>
  <si>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</si>
  <si>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</si>
  <si>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</si>
  <si>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</si>
  <si>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</si>
  <si>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</si>
  <si>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</si>
  <si>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</si>
  <si>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</si>
  <si>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</si>
  <si>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</si>
  <si>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</si>
  <si>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</si>
  <si>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</si>
  <si>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</si>
  <si>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</si>
  <si>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</si>
  <si>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</si>
  <si>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</si>
  <si>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</si>
  <si>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</si>
  <si>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</si>
  <si>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</si>
  <si>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</si>
  <si>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</si>
  <si>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</si>
  <si>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</si>
  <si>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</si>
  <si>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</si>
  <si>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</si>
  <si>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</si>
  <si>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</si>
  <si>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</si>
  <si>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</si>
  <si>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</si>
  <si>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</si>
  <si>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</si>
  <si>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</si>
  <si>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</si>
  <si>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</si>
  <si>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</si>
  <si>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</si>
  <si>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</si>
  <si>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</si>
  <si>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</si>
  <si>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</si>
  <si>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</si>
  <si>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</si>
  <si>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</si>
  <si>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</si>
  <si>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</si>
  <si>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</si>
  <si>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</si>
  <si>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</si>
  <si>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</si>
  <si>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</si>
  <si>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</si>
  <si>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</si>
  <si>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</si>
  <si>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</si>
  <si>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</si>
  <si>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</si>
  <si>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</si>
  <si>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</si>
  <si>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</si>
  <si>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</si>
  <si>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</si>
  <si>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</si>
  <si>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</si>
  <si>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</si>
  <si>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</si>
  <si>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</si>
  <si>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</si>
  <si>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</si>
  <si>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</si>
  <si>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</si>
  <si>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</si>
  <si>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</si>
  <si>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</si>
  <si>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</si>
  <si>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</si>
  <si>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</si>
  <si>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</si>
  <si>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</si>
  <si>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</si>
  <si>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</si>
  <si>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</si>
  <si>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</si>
  <si>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</si>
  <si>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</si>
  <si>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</si>
  <si>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</si>
  <si>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</si>
  <si>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</si>
  <si>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</si>
  <si>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</si>
  <si>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</si>
  <si>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</si>
  <si>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</si>
  <si>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</si>
  <si>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</si>
  <si>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</si>
  <si>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</si>
  <si>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</si>
  <si>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</si>
  <si>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</si>
  <si>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</si>
  <si>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</si>
  <si>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</si>
  <si>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</si>
  <si>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</si>
  <si>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</si>
  <si>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</si>
  <si>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</si>
  <si>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</si>
  <si>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</si>
  <si>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</si>
  <si>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</si>
  <si>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</si>
  <si>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</si>
  <si>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</si>
  <si>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</si>
  <si>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</si>
  <si>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</si>
  <si>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</si>
  <si>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</si>
  <si>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</si>
  <si>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</si>
  <si>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</si>
  <si>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</si>
  <si>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</si>
  <si>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</si>
  <si>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</si>
  <si>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</si>
  <si>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</si>
  <si>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</si>
  <si>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</si>
  <si>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</si>
  <si>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</si>
  <si>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</si>
  <si>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</si>
  <si>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</si>
  <si>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</si>
  <si>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</si>
  <si>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</si>
  <si>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</si>
  <si>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</si>
  <si>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</si>
  <si>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</si>
  <si>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</si>
  <si>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</si>
  <si>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</si>
  <si>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</si>
  <si>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</si>
  <si>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</si>
  <si>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</si>
  <si>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</si>
  <si>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</si>
  <si>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</si>
  <si>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</si>
  <si>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</si>
  <si>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</si>
  <si>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</si>
  <si>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</si>
  <si>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</si>
  <si>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</si>
  <si>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</si>
  <si>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</si>
  <si>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</si>
  <si>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</si>
  <si>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</si>
  <si>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</si>
  <si>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</si>
  <si>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</si>
  <si>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</si>
  <si>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</si>
  <si>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</si>
  <si>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</si>
  <si>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</si>
  <si>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</si>
  <si>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</si>
  <si>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</si>
  <si>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</si>
  <si>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</si>
  <si>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</si>
  <si>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</si>
  <si>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</si>
  <si>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</si>
  <si>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</si>
  <si>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</si>
  <si>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</si>
  <si>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</si>
  <si>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</si>
  <si>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</si>
  <si>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</si>
  <si>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</si>
  <si>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</si>
  <si>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</si>
  <si>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</si>
  <si>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</si>
  <si>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</si>
  <si>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</si>
  <si>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</si>
  <si>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</si>
  <si>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</si>
  <si>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</si>
  <si>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</si>
  <si>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</si>
  <si>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</si>
  <si>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</si>
  <si>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</si>
  <si>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</si>
  <si>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</si>
  <si>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</si>
  <si>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</si>
  <si>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</si>
  <si>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</si>
  <si>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</si>
  <si>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</si>
  <si>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</si>
  <si>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</si>
  <si>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</si>
  <si>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</si>
  <si>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</si>
  <si>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</si>
  <si>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</si>
  <si>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</si>
  <si>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</si>
  <si>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</si>
  <si>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</si>
  <si>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</si>
  <si>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</si>
  <si>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</si>
  <si>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</si>
  <si>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</si>
  <si>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</si>
  <si>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</si>
  <si>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</si>
  <si>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</si>
  <si>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</si>
  <si>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</si>
  <si>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</si>
  <si>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</si>
  <si>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</si>
  <si>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</si>
  <si>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</si>
  <si>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</si>
  <si>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</si>
  <si>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</si>
  <si>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</si>
  <si>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</si>
  <si>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</si>
  <si>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</si>
  <si>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</si>
  <si>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</si>
  <si>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</si>
  <si>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</si>
  <si>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</si>
  <si>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</si>
  <si>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</si>
  <si>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</si>
  <si>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</si>
  <si>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</si>
  <si>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</si>
  <si>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</si>
  <si>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</si>
  <si>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</si>
  <si>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</si>
  <si>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</si>
  <si>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</si>
  <si>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</si>
  <si>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</si>
  <si>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</si>
  <si>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</si>
  <si>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</si>
  <si>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</si>
  <si>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</si>
  <si>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</si>
  <si>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</si>
  <si>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</si>
  <si>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</si>
  <si>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</si>
  <si>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</si>
  <si>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</si>
  <si>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</si>
  <si>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</si>
  <si>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</si>
  <si>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</si>
  <si>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</si>
  <si>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</si>
  <si>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</si>
  <si>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</si>
  <si>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</si>
  <si>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</si>
  <si>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</si>
  <si>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</si>
  <si>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</si>
  <si>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</si>
  <si>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</si>
  <si>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</si>
  <si>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</si>
  <si>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</si>
  <si>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</si>
  <si>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</si>
  <si>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</si>
  <si>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</si>
  <si>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</si>
  <si>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</si>
  <si>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</si>
  <si>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</si>
  <si>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</si>
  <si>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</si>
  <si>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</si>
  <si>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</si>
  <si>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</si>
  <si>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</si>
  <si>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</si>
  <si>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</si>
  <si>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</si>
  <si>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</si>
  <si>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</si>
  <si>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</si>
  <si>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</si>
  <si>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</si>
  <si>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</si>
  <si>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</si>
  <si>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</si>
  <si>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</si>
  <si>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</si>
  <si>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</si>
  <si>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</si>
  <si>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</si>
  <si>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</si>
  <si>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</si>
  <si>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</si>
  <si>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</si>
  <si>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</si>
  <si>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</si>
  <si>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</si>
  <si>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</si>
  <si>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</si>
  <si>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</si>
  <si>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</si>
  <si>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</si>
  <si>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</si>
  <si>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</si>
  <si>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</si>
  <si>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</si>
  <si>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</si>
  <si>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</si>
  <si>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</si>
  <si>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</si>
  <si>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</si>
  <si>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</si>
  <si>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</si>
  <si>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</si>
  <si>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</si>
  <si>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</si>
  <si>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</si>
  <si>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</si>
  <si>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</si>
  <si>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</si>
  <si>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</si>
  <si>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</si>
  <si>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</si>
  <si>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</si>
  <si>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</si>
  <si>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</si>
  <si>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</si>
  <si>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</si>
  <si>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</si>
  <si>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</si>
  <si>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</si>
  <si>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</si>
  <si>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</si>
  <si>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</si>
  <si>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</si>
  <si>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</si>
  <si>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</si>
  <si>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</si>
  <si>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</si>
  <si>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</si>
  <si>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</si>
  <si>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</si>
  <si>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</si>
  <si>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</si>
  <si>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</si>
  <si>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</si>
  <si>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</si>
  <si>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</si>
  <si>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</si>
  <si>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</si>
  <si>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</si>
  <si>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</si>
  <si>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</si>
  <si>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</si>
  <si>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</si>
  <si>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</si>
  <si>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</si>
  <si>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</si>
  <si>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</si>
  <si>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</si>
  <si>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</si>
  <si>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</si>
  <si>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</si>
  <si>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</si>
  <si>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</si>
  <si>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</si>
  <si>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</si>
  <si>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</si>
  <si>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</si>
  <si>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</si>
  <si>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</si>
  <si>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</si>
  <si>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</si>
  <si>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</si>
  <si>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</si>
  <si>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</si>
  <si>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</si>
  <si>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</si>
  <si>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</si>
  <si>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</si>
  <si>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</si>
  <si>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</si>
  <si>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</si>
  <si>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</si>
  <si>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</si>
  <si>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</si>
  <si>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</si>
  <si>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</si>
  <si>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</si>
  <si>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</si>
  <si>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</si>
  <si>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</si>
  <si>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</si>
  <si>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</si>
  <si>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</si>
  <si>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</si>
  <si>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</si>
  <si>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</si>
  <si>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</si>
  <si>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</si>
  <si>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</si>
  <si>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</si>
  <si>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</si>
  <si>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</si>
  <si>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</si>
  <si>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</si>
  <si>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</si>
  <si>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</si>
  <si>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</si>
  <si>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</si>
  <si>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</si>
  <si>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</si>
  <si>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</si>
  <si>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</si>
  <si>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</si>
  <si>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</si>
  <si>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</si>
  <si>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</si>
  <si>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</si>
  <si>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</si>
  <si>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</si>
  <si>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</si>
  <si>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</si>
  <si>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</si>
  <si>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</si>
  <si>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</si>
  <si>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</si>
  <si>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</si>
  <si>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</si>
  <si>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</si>
  <si>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</si>
  <si>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</si>
  <si>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</si>
  <si>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</si>
  <si>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</si>
  <si>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</si>
  <si>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</si>
  <si>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</si>
  <si>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</si>
  <si>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</si>
  <si>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</si>
  <si>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</si>
  <si>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</si>
  <si>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</si>
  <si>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</si>
  <si>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</si>
  <si>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</si>
  <si>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</si>
  <si>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</si>
  <si>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</si>
  <si>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</si>
  <si>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</si>
  <si>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</si>
  <si>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</si>
  <si>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</si>
  <si>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</si>
  <si>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</si>
  <si>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</si>
  <si>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</si>
  <si>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</si>
  <si>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</si>
  <si>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</si>
  <si>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</si>
  <si>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</si>
  <si>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</si>
  <si>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</si>
  <si>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</si>
  <si>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</si>
  <si>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</si>
  <si>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</si>
  <si>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</si>
  <si>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</si>
  <si>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</si>
  <si>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</si>
  <si>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</si>
  <si>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</si>
  <si>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</si>
  <si>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</si>
  <si>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</si>
  <si>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</si>
  <si>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</si>
  <si>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</si>
  <si>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</si>
  <si>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</si>
  <si>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</si>
  <si>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</si>
  <si>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</si>
  <si>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</si>
  <si>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</si>
  <si>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</si>
  <si>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</si>
  <si>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</si>
  <si>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</si>
  <si>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</si>
  <si>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</si>
  <si>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</si>
  <si>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</si>
  <si>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</si>
  <si>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</si>
  <si>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</si>
  <si>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</si>
  <si>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</si>
  <si>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</si>
  <si>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</si>
  <si>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</si>
  <si>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</si>
  <si>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</si>
  <si>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</si>
  <si>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</si>
  <si>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</si>
  <si>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</si>
  <si>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</si>
  <si>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</si>
  <si>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</si>
  <si>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</si>
  <si>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</si>
  <si>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</si>
  <si>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</si>
  <si>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</si>
  <si>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</si>
  <si>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</si>
  <si>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</si>
  <si>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</si>
  <si>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</si>
  <si>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</si>
  <si>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</si>
  <si>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</si>
  <si>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</si>
  <si>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</si>
  <si>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</si>
  <si>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</si>
  <si>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</si>
  <si>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</si>
  <si>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</si>
  <si>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</si>
  <si>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</si>
  <si>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</si>
  <si>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</si>
  <si>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</si>
  <si>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</si>
  <si>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</si>
  <si>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</si>
  <si>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</si>
  <si>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</si>
  <si>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</si>
  <si>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</si>
  <si>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</si>
  <si>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</si>
  <si>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</si>
  <si>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</si>
  <si>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</si>
  <si>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</si>
  <si>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</si>
  <si>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</si>
  <si>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</si>
  <si>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</si>
  <si>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</si>
  <si>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</si>
  <si>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</si>
  <si>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</si>
  <si>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</si>
  <si>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</si>
  <si>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</si>
  <si>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</si>
  <si>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</si>
  <si>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</si>
  <si>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</si>
  <si>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</si>
  <si>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</si>
  <si>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</si>
  <si>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</si>
  <si>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</si>
  <si>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</si>
  <si>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</si>
  <si>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</si>
  <si>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</si>
  <si>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</si>
  <si>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</si>
  <si>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</si>
  <si>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</si>
  <si>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</si>
  <si>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</si>
  <si>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</si>
  <si>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</si>
  <si>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</si>
  <si>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</si>
  <si>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</si>
  <si>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</si>
  <si>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</si>
  <si>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</si>
  <si>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</si>
  <si>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</si>
  <si>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</si>
  <si>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</si>
  <si>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</si>
  <si>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</si>
  <si>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</si>
  <si>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</si>
  <si>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</si>
  <si>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</si>
  <si>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</si>
  <si>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</si>
  <si>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</si>
  <si>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</si>
  <si>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</si>
  <si>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</si>
  <si>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</si>
  <si>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</si>
  <si>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</si>
  <si>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</si>
  <si>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</si>
  <si>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</si>
  <si>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</si>
  <si>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</si>
  <si>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</si>
  <si>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</si>
  <si>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</si>
  <si>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</si>
  <si>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</si>
  <si>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</si>
  <si>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</si>
  <si>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</si>
  <si>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</si>
  <si>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</si>
  <si>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</si>
  <si>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</si>
  <si>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</si>
  <si>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</si>
  <si>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</si>
  <si>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</si>
  <si>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</si>
  <si>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</si>
  <si>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</si>
  <si>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</si>
  <si>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</si>
  <si>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</si>
  <si>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</si>
  <si>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</si>
  <si>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</si>
  <si>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</si>
  <si>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</si>
  <si>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</si>
  <si>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</si>
  <si>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</si>
  <si>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</si>
  <si>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</si>
  <si>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</si>
  <si>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</si>
  <si>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</si>
  <si>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</si>
  <si>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</si>
  <si>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</si>
  <si>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</si>
  <si>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</si>
  <si>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</si>
  <si>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</si>
  <si>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</si>
  <si>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</si>
  <si>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</si>
  <si>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</si>
  <si>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</si>
  <si>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</si>
  <si>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</si>
  <si>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</si>
  <si>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</si>
  <si>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</si>
  <si>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</si>
  <si>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</si>
  <si>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</si>
  <si>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</si>
  <si>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</si>
  <si>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</si>
  <si>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</si>
  <si>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</si>
  <si>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</si>
  <si>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</si>
  <si>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</si>
  <si>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</si>
  <si>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</si>
  <si>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</si>
  <si>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</si>
  <si>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</si>
  <si>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</si>
  <si>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</si>
  <si>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</si>
  <si>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</si>
  <si>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</si>
  <si>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</si>
  <si>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</si>
  <si>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</si>
  <si>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</si>
  <si>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</si>
  <si>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</si>
  <si>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</si>
  <si>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</si>
  <si>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</si>
  <si>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</si>
  <si>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</si>
  <si>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</si>
  <si>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</si>
  <si>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</si>
  <si>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</si>
  <si>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</si>
  <si>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</si>
  <si>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</si>
  <si>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</si>
  <si>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</si>
  <si>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</si>
  <si>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</si>
  <si>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</si>
  <si>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</si>
  <si>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</si>
  <si>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</si>
  <si>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</si>
  <si>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</si>
  <si>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</si>
  <si>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</si>
  <si>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</si>
  <si>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</si>
  <si>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</si>
  <si>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</si>
  <si>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</si>
  <si>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</si>
  <si>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</si>
  <si>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</si>
  <si>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</si>
  <si>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</si>
  <si>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</si>
  <si>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</si>
  <si>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</si>
  <si>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</si>
  <si>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</si>
  <si>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</si>
  <si>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</si>
  <si>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</si>
  <si>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</si>
  <si>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</si>
  <si>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</si>
  <si>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</si>
  <si>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</si>
  <si>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</si>
  <si>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</si>
  <si>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</si>
  <si>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</si>
  <si>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</si>
  <si>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</si>
  <si>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</si>
  <si>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</si>
  <si>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</si>
  <si>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</si>
  <si>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</si>
  <si>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</si>
  <si>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</si>
  <si>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</si>
  <si>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</si>
  <si>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</si>
  <si>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</si>
  <si>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</si>
  <si>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</si>
  <si>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</si>
  <si>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</si>
  <si>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</si>
  <si>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</si>
  <si>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</si>
  <si>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</si>
  <si>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</si>
  <si>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</si>
  <si>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</si>
  <si>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</si>
  <si>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</si>
  <si>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</si>
  <si>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</si>
  <si>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</si>
  <si>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</si>
  <si>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</si>
  <si>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</si>
  <si>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</si>
  <si>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</si>
  <si>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</si>
  <si>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</si>
  <si>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</si>
  <si>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</si>
  <si>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</si>
  <si>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</si>
  <si>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</si>
  <si>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</si>
  <si>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</si>
  <si>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</si>
  <si>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</si>
  <si>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</si>
  <si>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</si>
  <si>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</si>
  <si>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</si>
  <si>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</si>
  <si>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</si>
  <si>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</si>
  <si>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</si>
  <si>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</si>
  <si>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</si>
  <si>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</si>
  <si>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</si>
  <si>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</si>
  <si>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</si>
  <si>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</si>
  <si>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</si>
  <si>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</si>
  <si>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</si>
  <si>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</si>
  <si>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</si>
  <si>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</si>
  <si>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</si>
  <si>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</si>
  <si>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</si>
  <si>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</si>
  <si>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</si>
  <si>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</si>
  <si>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</si>
  <si>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</si>
  <si>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</si>
  <si>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</si>
  <si>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</si>
  <si>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</si>
  <si>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</si>
  <si>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</si>
  <si>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</si>
  <si>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</si>
  <si>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</si>
  <si>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</si>
  <si>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</si>
  <si>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</si>
  <si>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</si>
  <si>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</si>
  <si>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</si>
  <si>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</si>
  <si>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</si>
  <si>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</si>
  <si>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</si>
  <si>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</si>
  <si>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</si>
  <si>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</si>
  <si>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</si>
  <si>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</si>
  <si>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</si>
  <si>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</si>
  <si>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</si>
  <si>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</si>
  <si>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</si>
  <si>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</si>
  <si>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</si>
  <si>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</si>
  <si>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</si>
  <si>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</si>
  <si>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</si>
  <si>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</si>
  <si>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</si>
  <si>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</si>
  <si>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</si>
  <si>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</si>
  <si>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</si>
  <si>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</si>
  <si>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</si>
  <si>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</si>
  <si>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</si>
  <si>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</si>
  <si>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</si>
  <si>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</si>
  <si>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</si>
  <si>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</si>
  <si>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</si>
  <si>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</si>
  <si>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</si>
  <si>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</si>
  <si>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</si>
  <si>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</si>
  <si>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</si>
  <si>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</si>
  <si>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</si>
  <si>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</si>
  <si>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</si>
  <si>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</si>
  <si>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</si>
  <si>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</si>
  <si>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</si>
  <si>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</si>
  <si>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</si>
  <si>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</si>
  <si>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</si>
  <si>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</si>
  <si>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</si>
  <si>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</si>
  <si>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</si>
  <si>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</si>
  <si>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</si>
  <si>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</si>
  <si>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</si>
  <si>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</si>
  <si>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</si>
  <si>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</si>
  <si>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</si>
  <si>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</si>
  <si>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</si>
  <si>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</si>
  <si>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</si>
  <si>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</si>
  <si>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</si>
  <si>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</si>
  <si>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</si>
  <si>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</si>
  <si>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</si>
  <si>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</si>
  <si>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</si>
  <si>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</si>
  <si>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</si>
  <si>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</si>
  <si>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</si>
  <si>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</si>
  <si>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</si>
  <si>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</si>
  <si>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</si>
  <si>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</si>
  <si>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</si>
  <si>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</si>
  <si>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</si>
  <si>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</si>
  <si>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</si>
  <si>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</si>
  <si>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</si>
  <si>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</si>
  <si>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</si>
  <si>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</si>
  <si>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</si>
  <si>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</si>
  <si>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</si>
  <si>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</si>
  <si>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</si>
  <si>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</si>
  <si>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</si>
  <si>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</si>
  <si>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</si>
  <si>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</si>
  <si>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</si>
  <si>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</si>
  <si>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</si>
  <si>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</si>
  <si>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</si>
  <si>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</si>
  <si>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</si>
  <si>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</si>
  <si>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</si>
  <si>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</si>
  <si>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</si>
  <si>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</si>
  <si>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</si>
  <si>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</si>
  <si>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</si>
  <si>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</si>
  <si>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</si>
  <si>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</si>
  <si>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</si>
  <si>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</si>
  <si>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</si>
  <si>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</si>
  <si>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</si>
  <si>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</si>
  <si>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</si>
  <si>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</si>
  <si>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</si>
  <si>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</si>
  <si>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</si>
  <si>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</si>
  <si>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</si>
  <si>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</si>
  <si>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</si>
  <si>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</si>
  <si>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</si>
  <si>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</si>
  <si>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</si>
  <si>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</si>
  <si>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</si>
  <si>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</si>
  <si>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</si>
  <si>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</si>
  <si>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</si>
  <si>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</si>
  <si>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</si>
  <si>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</si>
  <si>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</si>
  <si>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</si>
  <si>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</si>
  <si>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</si>
  <si>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</si>
  <si>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</si>
  <si>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</si>
  <si>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</si>
  <si>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</si>
  <si>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</si>
  <si>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</si>
  <si>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</si>
  <si>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</si>
  <si>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</si>
  <si>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</si>
  <si>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</si>
  <si>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</si>
  <si>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</si>
  <si>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</si>
  <si>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</si>
  <si>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</si>
  <si>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</si>
  <si>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</si>
  <si>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</si>
  <si>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</si>
  <si>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</si>
  <si>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</si>
  <si>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</si>
  <si>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</si>
  <si>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</si>
  <si>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</si>
  <si>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</si>
  <si>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</si>
  <si>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</si>
  <si>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</si>
  <si>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</si>
  <si>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</si>
  <si>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</si>
  <si>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</si>
  <si>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</si>
  <si>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</si>
  <si>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</si>
  <si>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</si>
  <si>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</si>
  <si>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</si>
  <si>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</si>
  <si>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</si>
  <si>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</si>
  <si>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</si>
  <si>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</si>
  <si>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</si>
  <si>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</si>
  <si>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</si>
  <si>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</si>
  <si>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</si>
  <si>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</si>
  <si>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</si>
  <si>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</si>
  <si>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</si>
  <si>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</si>
  <si>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</si>
  <si>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</si>
  <si>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</si>
  <si>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</si>
  <si>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</si>
  <si>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</si>
  <si>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</si>
  <si>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</si>
  <si>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</si>
  <si>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</si>
  <si>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</si>
  <si>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</si>
  <si>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</si>
  <si>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</si>
  <si>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</si>
  <si>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</si>
  <si>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</si>
  <si>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</si>
  <si>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</si>
  <si>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</si>
  <si>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</si>
  <si>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</si>
  <si>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</si>
  <si>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</si>
  <si>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</si>
  <si>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</si>
  <si>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</si>
  <si>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</si>
  <si>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</si>
  <si>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</si>
  <si>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</si>
  <si>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</si>
  <si>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</si>
  <si>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</si>
  <si>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</si>
  <si>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</si>
  <si>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</si>
  <si>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</si>
  <si>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</si>
  <si>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</si>
  <si>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</si>
  <si>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</si>
  <si>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</si>
  <si>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</si>
  <si>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</si>
  <si>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</si>
  <si>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</si>
  <si>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</si>
  <si>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</si>
  <si>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</si>
  <si>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</si>
  <si>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</si>
  <si>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</si>
  <si>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</si>
  <si>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</si>
  <si>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</si>
  <si>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</si>
  <si>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</si>
  <si>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</si>
  <si>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</si>
  <si>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</si>
  <si>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</si>
  <si>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</si>
  <si>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</si>
  <si>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</si>
  <si>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</si>
  <si>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</si>
  <si>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</si>
  <si>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</si>
  <si>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</si>
  <si>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</si>
  <si>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</si>
  <si>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</si>
  <si>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</si>
  <si>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</si>
  <si>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</si>
  <si>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</si>
  <si>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</si>
  <si>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</si>
  <si>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</si>
  <si>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</si>
  <si>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</si>
  <si>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</si>
  <si>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</si>
  <si>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</si>
  <si>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</si>
  <si>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</si>
  <si>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</si>
  <si>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</si>
  <si>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</si>
  <si>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</si>
  <si>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</si>
  <si>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</si>
  <si>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</si>
  <si>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</si>
  <si>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</si>
  <si>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</si>
  <si>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</si>
  <si>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</si>
  <si>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</si>
  <si>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</si>
  <si>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</si>
  <si>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</si>
  <si>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</si>
  <si>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</si>
  <si>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</si>
  <si>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</si>
  <si>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</si>
  <si>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</si>
  <si>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</si>
  <si>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</si>
  <si>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</si>
  <si>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</si>
  <si>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</si>
  <si>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</si>
  <si>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</si>
  <si>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</si>
  <si>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</si>
  <si>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</si>
  <si>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</si>
  <si>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</si>
  <si>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</si>
  <si>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</si>
  <si>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</si>
  <si>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</si>
  <si>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</si>
  <si>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</si>
  <si>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</si>
  <si>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</si>
  <si>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</si>
  <si>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</si>
  <si>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</si>
  <si>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</si>
  <si>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</si>
  <si>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</si>
  <si>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</si>
  <si>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</si>
  <si>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</si>
  <si>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</si>
  <si>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</si>
  <si>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</si>
  <si>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</si>
  <si>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</si>
  <si>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</si>
  <si>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</si>
  <si>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</si>
  <si>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</si>
  <si>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</si>
  <si>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</si>
  <si>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</si>
  <si>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</si>
  <si>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</si>
  <si>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</si>
  <si>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</si>
  <si>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</si>
  <si>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</si>
  <si>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</si>
  <si>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</si>
  <si>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</si>
  <si>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</si>
  <si>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</si>
  <si>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</si>
  <si>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</si>
  <si>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</si>
  <si>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</si>
  <si>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</si>
  <si>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</si>
  <si>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</si>
  <si>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</si>
  <si>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</si>
  <si>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</si>
  <si>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</si>
  <si>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</si>
  <si>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</si>
  <si>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</si>
  <si>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</si>
  <si>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</si>
  <si>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</si>
  <si>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</si>
  <si>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</si>
  <si>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</si>
  <si>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</si>
  <si>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</si>
  <si>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</si>
  <si>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</si>
  <si>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</si>
  <si>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</si>
  <si>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</si>
  <si>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</si>
  <si>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</si>
  <si>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</si>
  <si>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</si>
  <si>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</si>
  <si>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</si>
  <si>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</si>
  <si>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</si>
  <si>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</si>
  <si>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</si>
  <si>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</si>
  <si>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</si>
  <si>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</si>
  <si>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</si>
  <si>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</si>
  <si>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</si>
  <si>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</si>
  <si>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</si>
  <si>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</si>
  <si>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</si>
  <si>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</si>
  <si>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</si>
  <si>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</si>
  <si>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</si>
  <si>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</si>
  <si>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</si>
  <si>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</si>
  <si>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</si>
  <si>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</si>
  <si>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</si>
  <si>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</si>
  <si>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</si>
  <si>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</si>
  <si>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</si>
  <si>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</si>
  <si>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</si>
  <si>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</si>
  <si>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</si>
  <si>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</si>
  <si>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</si>
  <si>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</si>
  <si>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</si>
  <si>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</si>
  <si>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</si>
  <si>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</si>
  <si>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</si>
  <si>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</si>
  <si>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</si>
  <si>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</si>
  <si>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</si>
  <si>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</si>
  <si>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</si>
  <si>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</si>
  <si>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</si>
  <si>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</si>
  <si>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</si>
  <si>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</si>
  <si>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</si>
  <si>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</si>
  <si>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</si>
  <si>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</si>
  <si>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</si>
  <si>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</si>
  <si>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</si>
  <si>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</si>
  <si>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</si>
  <si>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</si>
  <si>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</si>
  <si>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</si>
  <si>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</si>
  <si>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</si>
  <si>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</si>
  <si>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</si>
  <si>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</si>
  <si>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</si>
  <si>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</si>
  <si>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</si>
  <si>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</si>
  <si>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</si>
  <si>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</si>
  <si>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</si>
  <si>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</si>
  <si>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</si>
  <si>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</si>
  <si>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</si>
  <si>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</si>
  <si>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</si>
  <si>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</si>
  <si>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</si>
  <si>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</si>
  <si>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</si>
  <si>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</si>
  <si>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</si>
  <si>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</si>
  <si>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</si>
  <si>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</si>
  <si>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</si>
  <si>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</si>
  <si>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</si>
  <si>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</si>
  <si>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</si>
  <si>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</si>
  <si>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</si>
  <si>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</si>
  <si>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</si>
  <si>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</si>
  <si>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</si>
  <si>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</si>
  <si>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</si>
  <si>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</si>
  <si>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</si>
  <si>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</si>
  <si>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</si>
  <si>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</si>
  <si>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</si>
  <si>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</si>
  <si>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</si>
  <si>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</si>
  <si>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</si>
  <si>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</si>
  <si>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</si>
  <si>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</si>
  <si>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</si>
  <si>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</si>
  <si>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</si>
  <si>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</si>
  <si>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</si>
  <si>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</si>
  <si>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</si>
  <si>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</si>
  <si>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</si>
  <si>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</si>
  <si>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</si>
  <si>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</si>
  <si>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</si>
  <si>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</si>
  <si>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</si>
  <si>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</si>
  <si>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</si>
  <si>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</si>
  <si>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</si>
  <si>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</si>
  <si>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</si>
  <si>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</si>
  <si>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</si>
  <si>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</si>
  <si>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</si>
  <si>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</si>
  <si>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</si>
  <si>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</si>
  <si>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</si>
  <si>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</si>
  <si>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</si>
  <si>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</si>
  <si>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</si>
  <si>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</si>
  <si>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</si>
  <si>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</si>
  <si>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</si>
  <si>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</si>
  <si>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</si>
  <si>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</si>
  <si>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</si>
  <si>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</si>
  <si>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</si>
  <si>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</si>
  <si>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</si>
  <si>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</si>
  <si>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</si>
  <si>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</si>
  <si>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</si>
  <si>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</si>
  <si>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</si>
  <si>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</si>
  <si>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</si>
  <si>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</si>
  <si>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</si>
  <si>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</si>
  <si>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</si>
  <si>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</si>
  <si>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</si>
  <si>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</si>
  <si>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</si>
  <si>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</si>
  <si>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</si>
  <si>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</si>
  <si>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</si>
  <si>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</si>
  <si>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</si>
  <si>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</si>
  <si>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</si>
  <si>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</si>
  <si>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</si>
  <si>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</si>
  <si>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</si>
  <si>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</si>
  <si>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</si>
  <si>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</si>
  <si>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</si>
  <si>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</si>
  <si>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</si>
  <si>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</si>
  <si>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</si>
  <si>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</si>
  <si>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</si>
  <si>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</si>
  <si>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</si>
  <si>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</si>
  <si>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</si>
  <si>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</si>
  <si>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</si>
  <si>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</si>
  <si>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</si>
  <si>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</si>
  <si>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</si>
  <si>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</si>
  <si>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</si>
  <si>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</si>
  <si>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</si>
  <si>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</si>
  <si>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</si>
  <si>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</si>
  <si>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</si>
  <si>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</si>
  <si>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</si>
  <si>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</si>
  <si>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</si>
  <si>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</si>
  <si>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</si>
  <si>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</si>
  <si>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</si>
  <si>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</si>
  <si>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</si>
  <si>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</si>
  <si>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</si>
  <si>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</si>
  <si>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</si>
  <si>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</si>
  <si>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</si>
  <si>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</si>
  <si>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</si>
  <si>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</si>
  <si>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</si>
  <si>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</si>
  <si>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</si>
  <si>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</si>
  <si>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</si>
  <si>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</si>
  <si>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</si>
  <si>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</si>
  <si>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</si>
  <si>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</si>
  <si>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</si>
  <si>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</si>
  <si>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</si>
  <si>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</si>
  <si>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</si>
  <si>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</si>
  <si>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</si>
  <si>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</si>
  <si>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</si>
  <si>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</si>
  <si>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</si>
  <si>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</si>
  <si>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</si>
  <si>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</si>
  <si>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</si>
  <si>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</si>
  <si>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</si>
  <si>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</si>
  <si>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</si>
  <si>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</si>
  <si>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</si>
  <si>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</si>
  <si>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</si>
  <si>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</si>
  <si>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</si>
  <si>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</si>
  <si>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</si>
  <si>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</si>
  <si>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</si>
  <si>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</si>
  <si>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</si>
  <si>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</si>
  <si>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</si>
  <si>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</si>
  <si>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</si>
  <si>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</si>
  <si>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</si>
  <si>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</si>
  <si>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</si>
  <si>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</si>
  <si>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</si>
  <si>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</si>
  <si>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</si>
  <si>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</si>
  <si>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</si>
  <si>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</si>
  <si>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</si>
  <si>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</si>
  <si>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</si>
  <si>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</si>
  <si>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</si>
  <si>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</si>
  <si>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</si>
  <si>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</si>
  <si>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</si>
  <si>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</si>
  <si>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</si>
  <si>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</si>
  <si>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</si>
  <si>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</si>
  <si>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</si>
  <si>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</si>
  <si>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</si>
  <si>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</si>
  <si>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</si>
  <si>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</si>
  <si>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</si>
  <si>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</si>
  <si>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</si>
  <si>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</si>
  <si>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</si>
  <si>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</si>
  <si>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</si>
  <si>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</si>
  <si>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</si>
  <si>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</si>
  <si>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</si>
  <si>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</si>
  <si>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</si>
  <si>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</si>
  <si>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</si>
  <si>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</si>
  <si>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</si>
  <si>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</si>
  <si>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</si>
  <si>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</si>
  <si>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</si>
  <si>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</si>
  <si>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</si>
  <si>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</si>
  <si>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</si>
  <si>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</si>
  <si>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</si>
  <si>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</si>
  <si>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</si>
  <si>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</si>
  <si>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</si>
  <si>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</si>
  <si>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</si>
  <si>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</si>
  <si>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</si>
  <si>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</si>
  <si>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</si>
  <si>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</si>
  <si>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</si>
  <si>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</si>
  <si>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</si>
  <si>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</si>
  <si>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</si>
  <si>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</si>
  <si>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</si>
  <si>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</si>
  <si>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</si>
  <si>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</si>
  <si>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</si>
  <si>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</si>
  <si>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</si>
  <si>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</si>
  <si>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</si>
  <si>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</si>
  <si>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</si>
  <si>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</si>
  <si>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</si>
  <si>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</si>
  <si>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</si>
  <si>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</si>
  <si>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</si>
  <si>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</si>
  <si>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</si>
  <si>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</si>
  <si>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</si>
  <si>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</si>
  <si>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</si>
  <si>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</si>
  <si>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</si>
  <si>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</si>
  <si>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</si>
  <si>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</si>
  <si>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</si>
  <si>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</si>
  <si>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</si>
  <si>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</si>
  <si>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</si>
  <si>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</si>
  <si>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</si>
  <si>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</si>
  <si>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</si>
  <si>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</si>
  <si>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</si>
  <si>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</si>
  <si>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</si>
  <si>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</si>
  <si>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</si>
  <si>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</si>
  <si>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</si>
  <si>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</si>
  <si>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</si>
  <si>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</si>
  <si>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</si>
  <si>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</si>
  <si>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</si>
  <si>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</si>
  <si>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</si>
  <si>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</si>
  <si>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</si>
  <si>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</si>
  <si>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</si>
  <si>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</si>
  <si>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</si>
  <si>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</si>
  <si>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</si>
  <si>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</si>
  <si>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</si>
  <si>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</si>
  <si>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</si>
  <si>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</si>
  <si>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</si>
  <si>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</si>
  <si>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</si>
  <si>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</si>
  <si>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</si>
  <si>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</si>
  <si>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</si>
  <si>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</si>
  <si>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</si>
  <si>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</si>
  <si>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</si>
  <si>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</si>
  <si>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</si>
  <si>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</si>
  <si>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</si>
  <si>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</si>
  <si>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</si>
  <si>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</si>
  <si>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</si>
  <si>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</si>
  <si>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</si>
  <si>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</si>
  <si>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</si>
  <si>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</si>
  <si>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</si>
  <si>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</si>
  <si>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</si>
  <si>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</si>
  <si>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</si>
  <si>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</si>
  <si>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</si>
  <si>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</si>
  <si>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</si>
  <si>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</si>
  <si>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</si>
  <si>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</si>
  <si>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</si>
  <si>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</si>
  <si>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</si>
  <si>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</si>
  <si>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</si>
  <si>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</si>
  <si>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</si>
  <si>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</si>
  <si>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</si>
  <si>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</si>
  <si>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</si>
  <si>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</si>
  <si>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</si>
  <si>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</si>
  <si>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</si>
  <si>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</si>
  <si>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</si>
  <si>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</si>
  <si>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</si>
  <si>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</si>
  <si>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</si>
  <si>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</si>
  <si>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</si>
  <si>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</si>
  <si>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</si>
  <si>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</si>
  <si>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</si>
  <si>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</si>
  <si>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</si>
  <si>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</si>
  <si>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</si>
  <si>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</si>
  <si>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</si>
  <si>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</si>
  <si>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</si>
  <si>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</si>
  <si>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</si>
  <si>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</si>
  <si>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</si>
  <si>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</si>
  <si>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</si>
  <si>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</si>
  <si>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</si>
  <si>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</si>
  <si>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</si>
  <si>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</si>
  <si>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</si>
  <si>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</si>
  <si>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</si>
  <si>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</si>
  <si>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</si>
  <si>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</si>
  <si>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</si>
  <si>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</si>
  <si>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</si>
  <si>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</si>
  <si>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</si>
  <si>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</si>
  <si>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</si>
  <si>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</si>
  <si>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</si>
  <si>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</si>
  <si>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</si>
  <si>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</si>
  <si>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</si>
  <si>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</si>
  <si>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</si>
  <si>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</si>
  <si>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</si>
  <si>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</si>
  <si>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</si>
  <si>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</si>
  <si>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</si>
  <si>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</si>
  <si>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</si>
  <si>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</si>
  <si>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</si>
  <si>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</si>
  <si>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</si>
  <si>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</si>
  <si>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</si>
  <si>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</si>
  <si>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</si>
  <si>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</si>
  <si>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</si>
  <si>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</si>
  <si>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</si>
  <si>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</si>
  <si>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</si>
  <si>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</si>
  <si>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</si>
  <si>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</si>
  <si>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</si>
  <si>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</si>
  <si>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</si>
  <si>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</si>
  <si>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</si>
  <si>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</si>
  <si>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</si>
  <si>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</si>
  <si>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</si>
  <si>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</si>
  <si>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</si>
  <si>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</si>
  <si>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</si>
  <si>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</si>
  <si>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</si>
  <si>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</si>
  <si>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</si>
  <si>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</si>
  <si>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</si>
  <si>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</si>
  <si>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</si>
  <si>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</si>
  <si>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</si>
  <si>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</si>
  <si>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</si>
  <si>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</si>
  <si>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</si>
  <si>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</si>
  <si>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</si>
  <si>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</si>
  <si>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</si>
  <si>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</si>
  <si>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</si>
  <si>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</si>
  <si>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</si>
  <si>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</si>
  <si>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</si>
  <si>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</si>
  <si>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</si>
  <si>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</si>
  <si>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</si>
  <si>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</si>
  <si>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</si>
  <si>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</si>
  <si>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</si>
  <si>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</si>
  <si>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</si>
  <si>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</si>
  <si>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</si>
  <si>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</si>
  <si>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</si>
  <si>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</si>
  <si>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</si>
  <si>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</si>
  <si>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</si>
  <si>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</si>
  <si>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</si>
  <si>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</si>
  <si>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</si>
  <si>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</si>
  <si>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</si>
  <si>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</si>
  <si>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</si>
  <si>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</si>
  <si>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</si>
  <si>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</si>
  <si>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</si>
  <si>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</si>
  <si>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</si>
  <si>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</si>
  <si>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</si>
  <si>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</si>
  <si>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</si>
  <si>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</si>
  <si>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</si>
  <si>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</si>
  <si>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</si>
  <si>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</si>
  <si>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</si>
  <si>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</si>
  <si>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</si>
  <si>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</si>
  <si>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</si>
  <si>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</si>
  <si>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</si>
  <si>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</si>
  <si>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</si>
  <si>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</si>
  <si>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</si>
  <si>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</si>
  <si>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</si>
  <si>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</si>
  <si>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</si>
  <si>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</si>
  <si>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</si>
  <si>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</si>
  <si>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</si>
  <si>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</si>
  <si>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</si>
  <si>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</si>
  <si>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</si>
  <si>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</si>
  <si>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</si>
  <si>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</si>
  <si>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</si>
  <si>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</si>
  <si>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</si>
  <si>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</si>
  <si>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</si>
  <si>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</si>
  <si>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</si>
  <si>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</si>
  <si>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</si>
  <si>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</si>
  <si>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</si>
  <si>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</si>
  <si>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</si>
  <si>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</si>
  <si>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</si>
  <si>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</si>
  <si>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</si>
  <si>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</si>
  <si>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</si>
  <si>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</si>
  <si>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</si>
  <si>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</si>
  <si>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</si>
  <si>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</si>
  <si>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</si>
  <si>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</si>
  <si>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</si>
  <si>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</si>
  <si>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</si>
  <si>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</si>
  <si>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</si>
  <si>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</si>
  <si>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</si>
  <si>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</si>
  <si>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</si>
  <si>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</si>
  <si>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</si>
  <si>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</si>
  <si>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</si>
  <si>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</si>
  <si>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</si>
  <si>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</si>
  <si>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</si>
  <si>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</si>
  <si>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</si>
  <si>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</si>
  <si>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</si>
  <si>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</si>
  <si>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</si>
  <si>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</si>
  <si>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</si>
  <si>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</si>
  <si>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</si>
  <si>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</si>
  <si>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</si>
  <si>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</si>
  <si>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</si>
  <si>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</si>
  <si>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</si>
  <si>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</si>
  <si>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</si>
  <si>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</si>
  <si>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</si>
  <si>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</si>
  <si>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</si>
  <si>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</si>
  <si>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</si>
  <si>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</si>
  <si>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</si>
  <si>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</si>
  <si>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</si>
  <si>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</si>
  <si>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</si>
  <si>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</si>
  <si>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</si>
  <si>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</si>
  <si>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</si>
  <si>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</si>
  <si>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</si>
  <si>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</si>
  <si>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</si>
  <si>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</si>
  <si>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</si>
  <si>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</si>
  <si>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</si>
  <si>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</si>
  <si>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</si>
  <si>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</si>
  <si>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</si>
  <si>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</si>
  <si>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</si>
  <si>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</si>
  <si>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</si>
  <si>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</si>
  <si>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</si>
  <si>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</si>
  <si>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</si>
  <si>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</si>
  <si>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</si>
  <si>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</si>
  <si>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</si>
  <si>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</si>
  <si>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</si>
  <si>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</si>
  <si>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</si>
  <si>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</si>
  <si>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</si>
  <si>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</si>
  <si>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</si>
  <si>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</si>
  <si>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</si>
  <si>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</si>
  <si>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</si>
  <si>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</si>
  <si>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</si>
  <si>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</si>
  <si>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</si>
  <si>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</si>
  <si>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</si>
  <si>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</si>
  <si>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</si>
  <si>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</si>
  <si>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</si>
  <si>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</si>
  <si>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</si>
  <si>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</si>
  <si>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</si>
  <si>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</si>
  <si>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</si>
  <si>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</si>
  <si>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</si>
  <si>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</si>
  <si>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</si>
  <si>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</si>
  <si>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</si>
  <si>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</si>
  <si>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</si>
  <si>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</si>
  <si>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</si>
  <si>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</si>
  <si>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</si>
  <si>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</si>
  <si>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</si>
  <si>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</si>
  <si>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</si>
  <si>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</si>
  <si>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</si>
  <si>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</si>
  <si>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</si>
  <si>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</si>
  <si>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</si>
  <si>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</si>
  <si>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</si>
  <si>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</si>
  <si>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</si>
  <si>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</si>
  <si>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</si>
  <si>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</si>
  <si>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</si>
  <si>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</si>
  <si>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</si>
  <si>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</si>
  <si>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</si>
  <si>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</si>
  <si>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</si>
  <si>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</si>
  <si>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</si>
  <si>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</si>
  <si>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</si>
  <si>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</si>
  <si>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</si>
  <si>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</si>
  <si>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</si>
  <si>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</si>
  <si>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</si>
  <si>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</si>
  <si>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</si>
  <si>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</si>
  <si>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</si>
  <si>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</si>
  <si>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</si>
  <si>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</si>
  <si>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</si>
  <si>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</si>
  <si>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</si>
  <si>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</si>
  <si>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</si>
  <si>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</si>
  <si>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</si>
  <si>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</si>
  <si>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</si>
  <si>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</si>
  <si>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</si>
  <si>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</si>
  <si>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</si>
  <si>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</si>
  <si>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</si>
  <si>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</si>
  <si>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</si>
  <si>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</si>
  <si>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</si>
  <si>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</si>
  <si>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</si>
  <si>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</si>
  <si>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</si>
  <si>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</si>
  <si>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</si>
  <si>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</si>
  <si>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</si>
  <si>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</si>
  <si>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</si>
  <si>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</si>
  <si>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</si>
  <si>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</si>
  <si>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</si>
  <si>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</si>
  <si>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</si>
  <si>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</si>
  <si>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</si>
  <si>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</si>
  <si>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</si>
  <si>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</si>
  <si>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</si>
  <si>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</si>
  <si>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</si>
  <si>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</si>
  <si>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</si>
  <si>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</si>
  <si>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</si>
  <si>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</si>
  <si>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</si>
  <si>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</si>
  <si>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</si>
  <si>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</si>
  <si>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</si>
  <si>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</si>
  <si>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</si>
  <si>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</si>
  <si>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</si>
  <si>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</si>
  <si>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</si>
  <si>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</si>
  <si>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</si>
  <si>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</si>
  <si>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</si>
  <si>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</si>
  <si>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</si>
  <si>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</si>
  <si>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</si>
  <si>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</si>
  <si>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</si>
  <si>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</si>
  <si>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</si>
  <si>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</si>
  <si>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</si>
  <si>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</si>
  <si>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</si>
  <si>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</si>
  <si>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</si>
  <si>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</si>
  <si>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</si>
  <si>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</si>
  <si>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</si>
  <si>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</si>
  <si>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</si>
  <si>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</si>
  <si>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</si>
  <si>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</si>
  <si>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</si>
  <si>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</si>
  <si>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</si>
  <si>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</si>
  <si>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</si>
  <si>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</si>
  <si>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</si>
  <si>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</si>
  <si>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</si>
  <si>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</si>
  <si>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</si>
  <si>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</si>
  <si>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</si>
  <si>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</si>
  <si>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</si>
  <si>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</si>
  <si>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</si>
  <si>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</si>
  <si>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</si>
  <si>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</si>
  <si>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</si>
  <si>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</si>
  <si>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</si>
  <si>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</si>
  <si>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</si>
  <si>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</si>
  <si>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</si>
  <si>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</si>
  <si>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</si>
  <si>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</si>
  <si>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</si>
  <si>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</si>
  <si>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</si>
  <si>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</si>
  <si>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</si>
  <si>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</si>
  <si>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</si>
  <si>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</si>
  <si>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</si>
  <si>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</si>
  <si>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</si>
  <si>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</si>
  <si>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</si>
  <si>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</si>
  <si>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</si>
  <si>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</si>
  <si>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</si>
  <si>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</si>
  <si>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</si>
  <si>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</si>
  <si>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</si>
  <si>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</si>
  <si>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</si>
  <si>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</si>
  <si>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</si>
  <si>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</si>
  <si>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</si>
  <si>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</si>
  <si>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</si>
  <si>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</si>
  <si>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</si>
  <si>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</si>
  <si>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</si>
  <si>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</si>
  <si>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</si>
  <si>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</si>
  <si>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</si>
  <si>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</si>
  <si>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</si>
  <si>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</si>
  <si>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</si>
  <si>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</si>
  <si>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</si>
  <si>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</si>
  <si>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</si>
  <si>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</si>
  <si>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</si>
  <si>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</si>
  <si>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</si>
  <si>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</si>
  <si>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</si>
  <si>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</si>
  <si>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</si>
  <si>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</si>
  <si>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</si>
  <si>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</si>
  <si>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</si>
  <si>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</si>
  <si>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</si>
  <si>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</si>
  <si>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</si>
  <si>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</si>
  <si>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</si>
  <si>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</si>
  <si>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</si>
  <si>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</si>
  <si>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</si>
  <si>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</si>
  <si>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</si>
  <si>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</si>
  <si>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</si>
  <si>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</si>
  <si>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</si>
  <si>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</si>
  <si>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</si>
  <si>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</si>
  <si>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</si>
  <si>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</si>
  <si>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</si>
  <si>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</si>
  <si>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</si>
  <si>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</si>
  <si>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</si>
  <si>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</si>
  <si>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</si>
  <si>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</si>
  <si>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</si>
  <si>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</si>
  <si>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</si>
  <si>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</si>
  <si>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</si>
  <si>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</si>
  <si>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</si>
  <si>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</si>
  <si>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</si>
  <si>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</si>
  <si>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</si>
  <si>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</si>
  <si>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</si>
  <si>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</si>
  <si>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</si>
  <si>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</si>
  <si>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</si>
  <si>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</si>
  <si>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</si>
  <si>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</si>
  <si>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</si>
  <si>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</si>
  <si>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</si>
  <si>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</si>
  <si>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</si>
  <si>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</si>
  <si>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</si>
  <si>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</si>
  <si>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</si>
  <si>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</si>
  <si>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</si>
  <si>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</si>
  <si>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</si>
  <si>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</si>
  <si>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</si>
  <si>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</si>
  <si>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</si>
  <si>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</si>
  <si>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</si>
  <si>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</si>
  <si>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</si>
  <si>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</si>
  <si>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</si>
  <si>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</si>
  <si>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</si>
  <si>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</si>
  <si>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</si>
  <si>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</si>
  <si>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</si>
  <si>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</si>
  <si>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</si>
  <si>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</si>
  <si>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</si>
  <si>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</si>
  <si>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</si>
  <si>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</si>
  <si>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</si>
  <si>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</si>
  <si>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</si>
  <si>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</si>
  <si>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</si>
  <si>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</si>
  <si>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</si>
  <si>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</si>
  <si>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</si>
  <si>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</si>
  <si>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</si>
  <si>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</si>
  <si>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</si>
  <si>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</si>
  <si>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</si>
  <si>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</si>
  <si>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</si>
  <si>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</si>
  <si>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</si>
  <si>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</si>
  <si>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</si>
  <si>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</si>
  <si>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</si>
  <si>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</si>
  <si>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</si>
  <si>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</si>
  <si>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</si>
  <si>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</si>
  <si>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</si>
  <si>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</si>
  <si>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</si>
  <si>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</si>
  <si>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</si>
  <si>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</si>
  <si>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</si>
  <si>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</si>
  <si>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</si>
  <si>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</si>
  <si>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</si>
  <si>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</si>
  <si>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</si>
  <si>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</si>
  <si>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</si>
  <si>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</si>
  <si>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</si>
  <si>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</si>
  <si>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</si>
  <si>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</si>
  <si>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</si>
  <si>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</si>
  <si>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</si>
  <si>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</si>
  <si>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</si>
  <si>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</si>
  <si>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</si>
  <si>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</si>
  <si>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</si>
  <si>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</si>
  <si>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</si>
  <si>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</si>
  <si>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</si>
  <si>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</si>
  <si>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</si>
  <si>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</si>
  <si>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</si>
  <si>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</si>
  <si>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</si>
  <si>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</si>
  <si>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</si>
  <si>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</si>
  <si>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</si>
  <si>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</si>
  <si>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</si>
  <si>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</si>
  <si>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</si>
  <si>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</si>
  <si>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</si>
  <si>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</si>
  <si>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</si>
  <si>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</si>
  <si>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</si>
  <si>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</si>
  <si>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</si>
  <si>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</si>
  <si>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</si>
  <si>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</si>
  <si>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</si>
  <si>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</si>
  <si>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</si>
  <si>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</si>
  <si>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</si>
  <si>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</si>
  <si>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</si>
  <si>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</si>
  <si>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</si>
  <si>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</si>
  <si>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</si>
  <si>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</si>
  <si>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</si>
  <si>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</si>
  <si>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</si>
  <si>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</si>
  <si>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</si>
  <si>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</si>
  <si>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</si>
  <si>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</si>
  <si>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</si>
  <si>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</si>
  <si>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</si>
  <si>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</si>
  <si>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</si>
  <si>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</si>
  <si>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</si>
  <si>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</si>
  <si>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</si>
  <si>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</si>
  <si>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</si>
  <si>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</si>
  <si>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</si>
  <si>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</si>
  <si>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</si>
  <si>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</si>
  <si>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</si>
  <si>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</si>
  <si>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</si>
  <si>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</si>
  <si>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</si>
  <si>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</si>
  <si>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</si>
  <si>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</si>
  <si>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</si>
  <si>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</si>
  <si>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</si>
  <si>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</si>
  <si>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</si>
  <si>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</si>
  <si>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</si>
  <si>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</si>
  <si>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</si>
  <si>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</si>
  <si>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</si>
  <si>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</si>
  <si>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</si>
  <si>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</si>
  <si>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</si>
  <si>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</si>
  <si>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</si>
  <si>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</si>
  <si>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</si>
  <si>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</si>
  <si>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</si>
  <si>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</si>
  <si>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</si>
  <si>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</si>
  <si>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</si>
  <si>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</si>
  <si>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</si>
  <si>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</si>
  <si>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</si>
  <si>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</si>
  <si>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</si>
  <si>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</si>
  <si>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</si>
  <si>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</si>
  <si>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</si>
  <si>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</si>
  <si>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</si>
  <si>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</si>
  <si>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</si>
  <si>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</si>
  <si>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</si>
  <si>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</si>
  <si>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</si>
  <si>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</si>
  <si>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</si>
  <si>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</si>
  <si>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</si>
  <si>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</si>
  <si>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</si>
  <si>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</si>
  <si>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</si>
  <si>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</si>
  <si>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</si>
  <si>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</si>
  <si>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</si>
  <si>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</si>
  <si>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</si>
  <si>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</si>
  <si>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</si>
  <si>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</si>
  <si>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</si>
  <si>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</si>
  <si>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</si>
  <si>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</si>
  <si>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</si>
  <si>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</si>
  <si>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</si>
  <si>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</si>
  <si>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</si>
  <si>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</si>
  <si>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</si>
  <si>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</si>
  <si>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</si>
  <si>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</si>
  <si>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</si>
  <si>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</si>
  <si>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</si>
  <si>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</si>
  <si>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</si>
  <si>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</si>
  <si>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</si>
  <si>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</si>
  <si>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</si>
  <si>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</si>
  <si>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</si>
  <si>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</si>
  <si>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</si>
  <si>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</si>
  <si>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</si>
  <si>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</si>
  <si>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</si>
  <si>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</si>
  <si>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</si>
  <si>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</si>
  <si>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</si>
  <si>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</si>
  <si>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</si>
  <si>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</si>
  <si>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</si>
  <si>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</si>
  <si>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</si>
  <si>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</si>
  <si>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</si>
  <si>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</si>
  <si>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</si>
  <si>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</si>
  <si>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</si>
  <si>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</si>
  <si>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</si>
  <si>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</si>
  <si>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</si>
  <si>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</si>
  <si>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</si>
  <si>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</si>
  <si>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</si>
  <si>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</si>
  <si>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</si>
  <si>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</si>
  <si>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</si>
  <si>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</si>
  <si>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</si>
  <si>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</si>
  <si>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</si>
  <si>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</si>
  <si>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</si>
  <si>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</si>
  <si>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</si>
  <si>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</si>
  <si>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</si>
  <si>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</si>
  <si>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</si>
  <si>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</si>
  <si>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</si>
  <si>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</si>
  <si>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</si>
  <si>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</si>
  <si>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</si>
  <si>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</si>
  <si>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</si>
  <si>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</si>
  <si>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</si>
  <si>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</si>
  <si>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</si>
  <si>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</si>
  <si>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</si>
  <si>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</si>
  <si>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</si>
  <si>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</si>
  <si>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</si>
  <si>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</si>
  <si>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</si>
  <si>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</si>
  <si>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</si>
  <si>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</si>
  <si>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</si>
  <si>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</si>
  <si>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</si>
  <si>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</si>
  <si>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</si>
  <si>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</si>
  <si>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</si>
  <si>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</si>
  <si>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</si>
  <si>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</si>
  <si>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</si>
  <si>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</si>
  <si>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</si>
  <si>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</si>
  <si>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</si>
  <si>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</si>
  <si>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</si>
  <si>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</si>
  <si>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</si>
  <si>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</si>
  <si>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</si>
  <si>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</si>
  <si>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</si>
  <si>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</si>
  <si>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</si>
  <si>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</si>
  <si>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</si>
  <si>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</si>
  <si>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</si>
  <si>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</si>
  <si>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</si>
  <si>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</si>
  <si>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</si>
  <si>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</si>
  <si>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</si>
  <si>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</si>
  <si>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</si>
  <si>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</si>
  <si>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</si>
  <si>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</si>
  <si>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</si>
  <si>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</si>
  <si>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</si>
  <si>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</si>
  <si>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</si>
  <si>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</si>
  <si>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</si>
  <si>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</si>
  <si>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</si>
  <si>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</si>
  <si>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</si>
  <si>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</si>
  <si>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</si>
  <si>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</si>
  <si>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</si>
  <si>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</si>
  <si>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</si>
  <si>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</si>
  <si>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</si>
  <si>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</si>
  <si>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</si>
  <si>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</si>
  <si>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</si>
  <si>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</si>
  <si>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</si>
  <si>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</si>
  <si>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</si>
  <si>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</si>
  <si>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</si>
  <si>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</si>
  <si>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</si>
  <si>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</si>
  <si>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</si>
  <si>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</si>
  <si>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</si>
  <si>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</si>
  <si>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</si>
  <si>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</si>
  <si>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</si>
  <si>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</si>
  <si>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</si>
  <si>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</si>
  <si>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</si>
  <si>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</si>
  <si>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</si>
  <si>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</si>
  <si>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</si>
  <si>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</si>
  <si>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</si>
  <si>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</si>
  <si>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</si>
  <si>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</si>
  <si>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</si>
  <si>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</si>
  <si>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</si>
  <si>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</si>
  <si>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</si>
  <si>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</si>
  <si>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</si>
  <si>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</si>
  <si>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</si>
  <si>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</si>
  <si>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</si>
  <si>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</si>
  <si>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</si>
  <si>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</si>
  <si>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</si>
  <si>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</si>
  <si>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</si>
  <si>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</si>
  <si>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</si>
  <si>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</si>
  <si>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</si>
  <si>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</si>
  <si>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</si>
  <si>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</si>
  <si>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</si>
  <si>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</si>
  <si>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</si>
  <si>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</si>
  <si>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</si>
  <si>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</si>
  <si>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</si>
  <si>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</si>
  <si>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</si>
  <si>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</si>
  <si>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</si>
  <si>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</si>
  <si>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</si>
  <si>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</si>
  <si>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</si>
  <si>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</si>
  <si>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</si>
  <si>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</si>
  <si>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</si>
  <si>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</si>
  <si>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</si>
  <si>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</si>
  <si>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</si>
  <si>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</si>
  <si>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</si>
  <si>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</si>
  <si>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</si>
  <si>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</si>
  <si>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</si>
  <si>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</si>
  <si>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</si>
  <si>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</si>
  <si>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</si>
  <si>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</si>
  <si>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</si>
  <si>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</si>
  <si>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</si>
  <si>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</si>
  <si>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</si>
  <si>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</si>
  <si>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</si>
  <si>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</si>
  <si>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</si>
  <si>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</si>
  <si>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</si>
  <si>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</si>
  <si>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</si>
  <si>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</si>
  <si>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</si>
  <si>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</si>
  <si>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</si>
  <si>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</si>
  <si>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</si>
  <si>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</si>
  <si>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</si>
  <si>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</si>
  <si>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</si>
  <si>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</si>
  <si>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</si>
  <si>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</si>
  <si>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</si>
  <si>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</si>
  <si>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</si>
  <si>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</si>
  <si>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</si>
  <si>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</si>
  <si>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</si>
  <si>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</si>
  <si>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</si>
  <si>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</si>
  <si>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</si>
  <si>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</si>
  <si>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</si>
  <si>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</si>
  <si>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</si>
  <si>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</si>
  <si>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</si>
  <si>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</si>
  <si>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</si>
  <si>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</si>
  <si>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</si>
  <si>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</si>
  <si>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</si>
  <si>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</si>
  <si>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</si>
  <si>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</si>
  <si>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</si>
  <si>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</si>
  <si>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</si>
  <si>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</si>
  <si>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</si>
  <si>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</si>
  <si>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</si>
  <si>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</si>
  <si>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</si>
  <si>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</si>
  <si>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</si>
  <si>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</si>
  <si>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</si>
  <si>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</si>
  <si>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</si>
  <si>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</si>
  <si>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</si>
  <si>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</si>
  <si>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</si>
  <si>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</si>
  <si>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</si>
  <si>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</si>
  <si>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</si>
  <si>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</si>
  <si>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</si>
  <si>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</si>
  <si>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</si>
  <si>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</si>
  <si>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</si>
  <si>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</si>
  <si>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</si>
  <si>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</si>
  <si>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</si>
  <si>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</si>
  <si>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</si>
  <si>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</si>
  <si>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</si>
  <si>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</si>
  <si>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</si>
  <si>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</si>
  <si>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</si>
  <si>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</si>
  <si>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</si>
  <si>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</si>
  <si>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</si>
  <si>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</si>
  <si>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</si>
  <si>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</si>
  <si>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</si>
  <si>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</si>
  <si>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</si>
  <si>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</si>
  <si>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</si>
  <si>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</si>
  <si>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</si>
  <si>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</si>
  <si>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</si>
  <si>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</si>
  <si>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</si>
  <si>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</si>
  <si>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</si>
  <si>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</si>
  <si>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</si>
  <si>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</si>
  <si>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</si>
  <si>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</si>
  <si>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</si>
  <si>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</si>
  <si>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</si>
  <si>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</si>
  <si>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</si>
  <si>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</si>
  <si>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</si>
  <si>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</si>
  <si>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</si>
  <si>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</si>
  <si>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</si>
  <si>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</si>
  <si>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</si>
  <si>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</si>
  <si>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</si>
  <si>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</si>
  <si>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</si>
  <si>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</si>
  <si>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</si>
  <si>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</si>
  <si>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</si>
  <si>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</si>
  <si>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</si>
  <si>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</si>
  <si>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</si>
  <si>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</si>
  <si>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</si>
  <si>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</si>
  <si>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</si>
  <si>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</si>
  <si>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</si>
  <si>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</si>
  <si>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</si>
  <si>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</si>
  <si>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</si>
  <si>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</si>
  <si>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</si>
  <si>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</si>
  <si>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</si>
  <si>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</si>
  <si>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</si>
  <si>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</si>
  <si>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</si>
  <si>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</si>
  <si>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</si>
  <si>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</si>
  <si>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</si>
  <si>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</si>
  <si>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</si>
  <si>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</si>
  <si>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</si>
  <si>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</si>
  <si>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</si>
  <si>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</si>
  <si>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</si>
  <si>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</si>
  <si>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</si>
  <si>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</si>
  <si>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</si>
  <si>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</si>
  <si>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</si>
  <si>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</si>
  <si>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</si>
  <si>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</si>
  <si>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</si>
  <si>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</si>
  <si>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</si>
  <si>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</si>
  <si>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</si>
  <si>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</si>
  <si>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</si>
  <si>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</si>
  <si>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</si>
  <si>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</si>
  <si>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</si>
  <si>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</si>
  <si>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</si>
  <si>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</si>
  <si>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</si>
  <si>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</si>
  <si>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</si>
  <si>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</si>
  <si>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</si>
  <si>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</si>
  <si>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</si>
  <si>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</si>
  <si>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</si>
  <si>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</si>
  <si>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</si>
  <si>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</si>
  <si>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</si>
  <si>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</si>
  <si>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</si>
  <si>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</si>
  <si>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</si>
  <si>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</si>
  <si>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</si>
  <si>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</si>
  <si>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</si>
  <si>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</si>
  <si>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</si>
  <si>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</si>
  <si>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</si>
  <si>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</si>
  <si>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</si>
  <si>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</si>
  <si>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</si>
  <si>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</si>
  <si>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</si>
  <si>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</si>
  <si>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</si>
  <si>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</si>
  <si>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</si>
  <si>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</si>
  <si>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</si>
  <si>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</si>
  <si>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</si>
  <si>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</si>
  <si>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</si>
  <si>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</si>
  <si>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</si>
  <si>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</si>
  <si>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</si>
  <si>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</si>
  <si>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</si>
  <si>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</si>
  <si>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</si>
  <si>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</si>
  <si>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</si>
  <si>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</si>
  <si>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</si>
  <si>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</si>
  <si>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</si>
  <si>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</si>
  <si>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</si>
  <si>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</si>
  <si>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</si>
  <si>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</si>
  <si>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</si>
  <si>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</si>
  <si>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</si>
  <si>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</si>
  <si>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</si>
  <si>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</si>
  <si>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</si>
  <si>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</si>
  <si>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</si>
  <si>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</si>
  <si>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</si>
  <si>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</si>
  <si>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</si>
  <si>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</si>
  <si>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</si>
  <si>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</si>
  <si>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</si>
  <si>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</si>
  <si>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</si>
  <si>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</si>
  <si>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</si>
  <si>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</si>
  <si>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</si>
  <si>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</si>
  <si>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</si>
  <si>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</si>
  <si>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</si>
  <si>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</si>
  <si>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</si>
  <si>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</si>
  <si>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</si>
  <si>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</si>
  <si>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</si>
  <si>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</si>
  <si>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</si>
  <si>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</si>
  <si>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</si>
  <si>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</si>
  <si>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</si>
  <si>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</si>
  <si>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</si>
  <si>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</si>
  <si>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</si>
  <si>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</si>
  <si>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</si>
  <si>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</si>
  <si>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</si>
  <si>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</si>
  <si>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</si>
  <si>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</si>
  <si>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</si>
  <si>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</si>
  <si>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</si>
  <si>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</si>
  <si>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</si>
  <si>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</si>
  <si>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</si>
  <si>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</si>
  <si>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</si>
  <si>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</si>
  <si>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</si>
  <si>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</si>
  <si>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</si>
  <si>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</si>
  <si>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</si>
  <si>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</si>
  <si>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</si>
  <si>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</si>
  <si>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</si>
  <si>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</si>
  <si>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</si>
  <si>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</si>
  <si>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</si>
  <si>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</si>
  <si>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</si>
  <si>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</si>
  <si>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</si>
  <si>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</si>
  <si>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</si>
  <si>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</si>
  <si>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</si>
  <si>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</si>
  <si>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</si>
  <si>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</si>
  <si>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</si>
  <si>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</si>
  <si>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</si>
  <si>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</si>
  <si>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</si>
  <si>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</si>
  <si>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</si>
  <si>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</si>
  <si>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</si>
  <si>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</si>
  <si>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</si>
  <si>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</si>
  <si>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</si>
  <si>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</si>
  <si>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</si>
  <si>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</si>
  <si>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</si>
  <si>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</si>
  <si>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</si>
  <si>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</si>
  <si>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</si>
  <si>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</si>
  <si>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</si>
  <si>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</si>
  <si>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</si>
  <si>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</si>
  <si>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</si>
  <si>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</si>
  <si>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</si>
  <si>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</si>
  <si>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</si>
  <si>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</si>
  <si>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</si>
  <si>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</si>
  <si>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</si>
  <si>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</si>
  <si>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</si>
  <si>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</si>
  <si>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</si>
  <si>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</si>
  <si>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</si>
  <si>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</si>
  <si>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</si>
  <si>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</si>
  <si>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</si>
  <si>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</si>
  <si>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</si>
  <si>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</si>
  <si>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</si>
  <si>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</si>
  <si>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</si>
  <si>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</si>
  <si>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</si>
  <si>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</si>
  <si>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</si>
  <si>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</si>
  <si>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</si>
  <si>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</si>
  <si>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</si>
  <si>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</si>
  <si>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</si>
  <si>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</si>
  <si>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</si>
  <si>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</si>
  <si>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</si>
  <si>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</si>
  <si>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</si>
  <si>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</si>
  <si>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</si>
  <si>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</si>
  <si>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</si>
  <si>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</si>
  <si>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</si>
  <si>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</si>
  <si>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</si>
  <si>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</si>
  <si>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</si>
  <si>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</si>
  <si>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</si>
  <si>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</si>
  <si>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</si>
  <si>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</si>
  <si>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</si>
  <si>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</si>
  <si>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</si>
  <si>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</si>
  <si>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</si>
  <si>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</si>
  <si>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</si>
  <si>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</si>
  <si>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</si>
  <si>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</si>
  <si>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</si>
  <si>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</si>
  <si>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</si>
  <si>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</si>
  <si>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</si>
  <si>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</si>
  <si>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</si>
  <si>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</si>
  <si>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</si>
  <si>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</si>
  <si>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</si>
  <si>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</si>
  <si>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</si>
  <si>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</si>
  <si>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</si>
  <si>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</si>
  <si>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</si>
  <si>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</si>
  <si>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</si>
  <si>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</si>
  <si>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</si>
  <si>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</si>
  <si>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</si>
  <si>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</si>
  <si>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</si>
  <si>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</si>
  <si>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</si>
  <si>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</si>
  <si>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</si>
  <si>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</si>
  <si>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</si>
  <si>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</si>
  <si>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</si>
  <si>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</si>
  <si>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</si>
  <si>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</si>
  <si>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</si>
  <si>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</si>
  <si>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</si>
  <si>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</si>
  <si>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</si>
  <si>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</si>
  <si>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</si>
  <si>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</si>
  <si>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</si>
  <si>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</si>
  <si>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</si>
  <si>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</si>
  <si>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</si>
  <si>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</si>
  <si>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</si>
  <si>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</si>
  <si>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</si>
  <si>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</si>
  <si>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</si>
  <si>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</si>
  <si>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</si>
  <si>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</si>
  <si>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</si>
  <si>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</si>
  <si>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</si>
  <si>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</si>
  <si>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</si>
  <si>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</si>
  <si>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</si>
  <si>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</si>
  <si>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</si>
  <si>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</si>
  <si>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</si>
  <si>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</si>
  <si>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</si>
  <si>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</si>
  <si>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</si>
  <si>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</si>
  <si>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</si>
  <si>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</si>
  <si>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</si>
  <si>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</si>
  <si>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</si>
  <si>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</si>
  <si>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</si>
  <si>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</si>
  <si>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</si>
  <si>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</si>
  <si>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</si>
  <si>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</si>
  <si>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</si>
  <si>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</si>
  <si>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</si>
  <si>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</si>
  <si>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</si>
  <si>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</si>
  <si>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</si>
  <si>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</si>
  <si>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</si>
  <si>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</si>
  <si>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</si>
  <si>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</si>
  <si>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</si>
  <si>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</si>
  <si>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</si>
  <si>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</si>
  <si>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</si>
  <si>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</si>
  <si>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</si>
  <si>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</si>
  <si>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</si>
  <si>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</si>
  <si>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</si>
  <si>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</si>
  <si>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</si>
  <si>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</si>
  <si>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</si>
  <si>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</si>
  <si>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</si>
  <si>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</si>
  <si>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</si>
  <si>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</si>
  <si>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</si>
  <si>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</si>
  <si>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</si>
  <si>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</si>
  <si>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</si>
  <si>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</si>
  <si>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</si>
  <si>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</si>
  <si>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</si>
  <si>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</si>
  <si>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</si>
  <si>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</si>
  <si>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</si>
  <si>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</si>
  <si>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</si>
  <si>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</si>
  <si>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</si>
  <si>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</si>
  <si>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</si>
  <si>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</si>
  <si>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</si>
  <si>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</si>
  <si>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</si>
  <si>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</si>
  <si>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</si>
  <si>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</si>
  <si>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</si>
  <si>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</si>
  <si>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</si>
  <si>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</si>
  <si>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</si>
  <si>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</si>
  <si>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</si>
  <si>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</si>
  <si>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</si>
  <si>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</si>
  <si>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</si>
  <si>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</si>
  <si>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</si>
  <si>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</si>
  <si>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</si>
  <si>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</si>
  <si>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</si>
  <si>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</si>
  <si>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</si>
  <si>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</si>
  <si>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</si>
  <si>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</si>
  <si>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</si>
  <si>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</si>
  <si>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</si>
  <si>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</si>
  <si>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</si>
  <si>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</si>
  <si>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</si>
  <si>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</si>
  <si>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</si>
  <si>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</si>
  <si>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</si>
  <si>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</si>
  <si>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</si>
  <si>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</si>
  <si>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</si>
  <si>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</si>
  <si>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</si>
  <si>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</si>
  <si>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</si>
  <si>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</si>
  <si>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</si>
  <si>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</si>
  <si>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</si>
  <si>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</si>
  <si>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</si>
  <si>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</si>
  <si>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</si>
  <si>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</si>
  <si>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</si>
  <si>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</si>
  <si>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</si>
  <si>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</si>
  <si>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</si>
  <si>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</si>
  <si>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</si>
  <si>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</si>
  <si>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</si>
  <si>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</si>
  <si>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</si>
  <si>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</si>
  <si>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</si>
  <si>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</si>
  <si>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</si>
  <si>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</si>
  <si>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</si>
  <si>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</si>
  <si>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</si>
  <si>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</si>
  <si>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</si>
  <si>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</si>
  <si>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</si>
  <si>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</si>
  <si>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</si>
  <si>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</si>
  <si>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</si>
  <si>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</si>
  <si>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</si>
  <si>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</si>
  <si>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</si>
  <si>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</si>
  <si>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</si>
  <si>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</si>
  <si>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</si>
  <si>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</si>
  <si>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</si>
  <si>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</si>
  <si>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</si>
  <si>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</si>
  <si>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</si>
  <si>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</si>
  <si>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</si>
  <si>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</si>
  <si>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</si>
  <si>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</si>
  <si>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</si>
  <si>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</si>
  <si>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</si>
  <si>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</si>
  <si>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</si>
  <si>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</si>
  <si>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</si>
  <si>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</si>
  <si>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</si>
  <si>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</si>
  <si>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</si>
  <si>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</si>
  <si>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</si>
  <si>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</si>
  <si>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</si>
  <si>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</si>
  <si>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</si>
  <si>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</si>
  <si>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</si>
  <si>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</si>
  <si>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</si>
  <si>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</si>
  <si>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</si>
  <si>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</si>
  <si>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</si>
  <si>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</si>
  <si>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</si>
  <si>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</si>
  <si>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</si>
  <si>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</si>
  <si>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</si>
  <si>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</si>
  <si>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</si>
  <si>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</si>
  <si>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</si>
  <si>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</si>
  <si>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</si>
  <si>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</si>
  <si>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</si>
  <si>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</si>
  <si>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</si>
  <si>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</si>
  <si>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</si>
  <si>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</si>
  <si>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</si>
  <si>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</si>
  <si>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</si>
  <si>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</si>
  <si>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</si>
  <si>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</si>
  <si>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</si>
  <si>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</si>
  <si>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</si>
  <si>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</si>
  <si>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</si>
  <si>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</si>
  <si>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</si>
  <si>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</si>
  <si>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</si>
  <si>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</si>
  <si>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</si>
  <si>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</si>
  <si>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</si>
  <si>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</si>
  <si>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</si>
  <si>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</si>
  <si>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</si>
  <si>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</si>
  <si>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</si>
  <si>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</si>
  <si>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</si>
  <si>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</si>
  <si>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</si>
  <si>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</si>
  <si>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</si>
  <si>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</si>
  <si>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</si>
  <si>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</si>
  <si>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</si>
  <si>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</si>
  <si>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</si>
  <si>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</si>
  <si>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</si>
  <si>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</si>
  <si>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</si>
  <si>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</si>
  <si>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</si>
  <si>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</si>
  <si>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</si>
  <si>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</si>
  <si>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</si>
  <si>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</si>
  <si>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</si>
  <si>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</si>
  <si>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</si>
  <si>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</si>
  <si>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</si>
  <si>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</si>
  <si>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</si>
  <si>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</si>
  <si>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</si>
  <si>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</si>
  <si>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</si>
  <si>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</si>
  <si>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</si>
  <si>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</si>
  <si>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</si>
  <si>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</si>
  <si>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</si>
  <si>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</si>
  <si>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</si>
  <si>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</si>
  <si>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</si>
  <si>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</si>
  <si>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</si>
  <si>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</si>
  <si>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</si>
  <si>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</si>
  <si>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</si>
  <si>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</si>
  <si>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</si>
  <si>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</si>
  <si>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</si>
  <si>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</si>
  <si>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</si>
  <si>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</si>
  <si>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</si>
  <si>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</si>
  <si>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</si>
  <si>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</si>
  <si>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</si>
  <si>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</si>
  <si>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</si>
  <si>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</si>
  <si>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</si>
  <si>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</si>
  <si>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</si>
  <si>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</si>
  <si>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</si>
  <si>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</si>
  <si>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</si>
  <si>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</si>
  <si>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</si>
  <si>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</si>
  <si>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</si>
  <si>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</si>
  <si>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</si>
  <si>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</si>
  <si>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</si>
  <si>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</si>
  <si>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</si>
  <si>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</si>
  <si>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</si>
  <si>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</si>
  <si>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</si>
  <si>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</si>
  <si>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</si>
  <si>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</si>
  <si>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</si>
  <si>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</si>
  <si>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</si>
  <si>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</si>
  <si>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</si>
  <si>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</si>
  <si>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</si>
  <si>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</si>
  <si>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</si>
  <si>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</si>
  <si>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</si>
  <si>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</si>
  <si>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</si>
  <si>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</si>
  <si>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</si>
  <si>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</si>
  <si>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</si>
  <si>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</si>
  <si>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</si>
  <si>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</si>
  <si>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</si>
  <si>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</si>
  <si>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</si>
  <si>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</si>
  <si>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</si>
  <si>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</si>
  <si>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</si>
  <si>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</si>
  <si>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</si>
  <si>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</si>
  <si>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</si>
  <si>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</si>
  <si>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</si>
  <si>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</si>
  <si>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</si>
  <si>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</si>
  <si>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</si>
  <si>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</si>
  <si>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</si>
  <si>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</si>
  <si>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</si>
  <si>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</si>
  <si>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</si>
  <si>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</si>
  <si>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</si>
  <si>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</si>
  <si>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</si>
  <si>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</si>
  <si>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</si>
  <si>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</si>
  <si>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</si>
  <si>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</si>
  <si>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</si>
  <si>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</si>
  <si>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</si>
  <si>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</si>
  <si>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</si>
  <si>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</si>
  <si>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</si>
  <si>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</si>
  <si>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</si>
  <si>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</si>
  <si>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</si>
  <si>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</si>
  <si>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</si>
  <si>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</si>
  <si>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</si>
  <si>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</si>
  <si>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</si>
  <si>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</si>
  <si>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</si>
  <si>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</si>
  <si>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</si>
  <si>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</si>
  <si>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</si>
  <si>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</si>
  <si>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</si>
  <si>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</si>
  <si>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</si>
  <si>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</si>
  <si>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</si>
  <si>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</si>
  <si>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</si>
  <si>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</si>
  <si>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</si>
  <si>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</si>
  <si>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</si>
  <si>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</si>
  <si>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</si>
  <si>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</si>
  <si>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</si>
  <si>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</si>
  <si>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</si>
  <si>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</si>
  <si>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</si>
  <si>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</si>
  <si>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</si>
  <si>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</si>
  <si>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</si>
  <si>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</si>
  <si>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</si>
  <si>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</si>
  <si>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</si>
  <si>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</si>
  <si>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</si>
  <si>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</si>
  <si>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</si>
  <si>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</si>
  <si>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</si>
  <si>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</si>
  <si>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</si>
  <si>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</si>
  <si>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</si>
  <si>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</si>
  <si>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</si>
  <si>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</si>
  <si>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</si>
  <si>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</si>
  <si>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</si>
  <si>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</si>
  <si>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</si>
  <si>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</si>
  <si>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</si>
  <si>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</si>
  <si>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</si>
  <si>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</si>
  <si>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</si>
  <si>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</si>
  <si>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</si>
  <si>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</si>
  <si>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</si>
  <si>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</si>
  <si>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</si>
  <si>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</si>
  <si>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</si>
  <si>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</si>
  <si>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</si>
  <si>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</si>
  <si>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</si>
  <si>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</si>
  <si>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</si>
  <si>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</si>
  <si>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</si>
  <si>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</si>
  <si>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</si>
  <si>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</si>
  <si>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</si>
  <si>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</si>
  <si>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</si>
  <si>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</si>
  <si>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</si>
  <si>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</si>
  <si>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</si>
  <si>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</si>
  <si>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</si>
  <si>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</si>
  <si>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</si>
  <si>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</si>
  <si>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</si>
  <si>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</si>
  <si>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</si>
  <si>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</si>
  <si>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</si>
  <si>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</si>
  <si>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</si>
  <si>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</si>
  <si>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</si>
  <si>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</si>
  <si>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</si>
  <si>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</si>
  <si>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</si>
  <si>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</si>
  <si>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</si>
  <si>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</si>
  <si>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</si>
  <si>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</si>
  <si>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</si>
  <si>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</si>
  <si>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</si>
  <si>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</si>
  <si>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</si>
  <si>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</si>
  <si>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</si>
  <si>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</si>
  <si>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</si>
  <si>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</si>
  <si>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</si>
  <si>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</si>
  <si>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</si>
  <si>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</si>
  <si>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</si>
  <si>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</si>
  <si>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</si>
  <si>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</si>
  <si>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</si>
  <si>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</si>
  <si>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</si>
  <si>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</si>
  <si>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</si>
  <si>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</si>
  <si>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</si>
  <si>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</si>
  <si>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</si>
  <si>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</si>
  <si>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</si>
  <si>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</si>
  <si>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</si>
  <si>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</si>
  <si>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</si>
  <si>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</si>
  <si>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</si>
  <si>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</si>
  <si>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</si>
  <si>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</si>
  <si>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</si>
  <si>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</si>
  <si>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</si>
  <si>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</si>
  <si>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</si>
  <si>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</si>
  <si>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</si>
  <si>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</si>
  <si>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</si>
  <si>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</si>
  <si>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</si>
  <si>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</si>
  <si>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</si>
  <si>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</si>
  <si>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</si>
  <si>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</si>
  <si>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</si>
  <si>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</si>
  <si>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</si>
  <si>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</si>
  <si>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</si>
  <si>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</si>
  <si>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</si>
  <si>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</si>
  <si>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</si>
  <si>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</si>
  <si>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</si>
  <si>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</si>
  <si>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</si>
  <si>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</si>
  <si>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</si>
  <si>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</si>
  <si>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</si>
  <si>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</si>
  <si>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</si>
  <si>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</si>
  <si>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</si>
  <si>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</si>
  <si>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</si>
  <si>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</si>
  <si>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</si>
  <si>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</si>
  <si>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</si>
  <si>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</si>
  <si>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</si>
  <si>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</si>
  <si>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</si>
  <si>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</si>
  <si>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</si>
  <si>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</si>
  <si>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</si>
  <si>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</si>
  <si>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</si>
  <si>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</si>
  <si>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</si>
  <si>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</si>
  <si>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</si>
  <si>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</si>
  <si>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</si>
  <si>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</si>
  <si>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</si>
  <si>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</si>
  <si>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</si>
  <si>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</si>
  <si>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</si>
  <si>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</si>
  <si>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</si>
  <si>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</si>
  <si>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</si>
  <si>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</si>
  <si>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</si>
  <si>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</si>
  <si>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</si>
  <si>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</si>
  <si>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</si>
  <si>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</si>
  <si>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</si>
  <si>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</si>
  <si>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</si>
  <si>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</si>
  <si>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</si>
  <si>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</si>
  <si>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</si>
  <si>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</si>
  <si>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</si>
  <si>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</si>
  <si>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</si>
  <si>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</si>
  <si>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</si>
  <si>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</si>
  <si>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</si>
  <si>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</si>
  <si>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</si>
  <si>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</si>
  <si>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</si>
  <si>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</si>
  <si>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</si>
  <si>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</si>
  <si>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</si>
  <si>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</si>
  <si>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</si>
  <si>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</si>
  <si>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</si>
  <si>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</si>
  <si>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</si>
  <si>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</si>
  <si>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</si>
  <si>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</si>
  <si>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</si>
  <si>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</si>
  <si>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</si>
  <si>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</si>
  <si>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</si>
  <si>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</si>
  <si>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</si>
  <si>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</si>
  <si>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</si>
  <si>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</si>
  <si>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</si>
  <si>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</si>
  <si>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</si>
  <si>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</si>
  <si>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</si>
  <si>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</si>
  <si>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</si>
  <si>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</si>
  <si>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</si>
  <si>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</si>
  <si>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</si>
  <si>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</si>
  <si>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</si>
  <si>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</si>
  <si>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</si>
  <si>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</si>
  <si>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</si>
  <si>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</si>
  <si>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</si>
  <si>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</si>
  <si>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</si>
  <si>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</si>
  <si>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</si>
  <si>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</si>
  <si>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</si>
  <si>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</si>
  <si>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</si>
  <si>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</si>
  <si>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</si>
  <si>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</si>
  <si>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</si>
  <si>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</si>
  <si>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</si>
  <si>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</si>
  <si>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</si>
  <si>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</si>
  <si>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</si>
  <si>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</si>
  <si>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</si>
  <si>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</si>
  <si>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</si>
  <si>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</si>
  <si>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</si>
  <si>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</si>
  <si>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</si>
  <si>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</si>
  <si>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</si>
  <si>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</si>
  <si>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</si>
  <si>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</si>
  <si>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</si>
  <si>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</si>
  <si>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</si>
  <si>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</si>
  <si>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</si>
  <si>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</si>
  <si>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</si>
  <si>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</si>
  <si>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</si>
  <si>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</si>
  <si>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</si>
  <si>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</si>
  <si>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</si>
  <si>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</si>
  <si>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</si>
  <si>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</si>
  <si>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</si>
  <si>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</si>
  <si>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</si>
  <si>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</si>
  <si>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</si>
  <si>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</si>
  <si>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</si>
  <si>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</si>
  <si>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</si>
  <si>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</si>
  <si>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</si>
  <si>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</si>
  <si>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</si>
  <si>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</si>
  <si>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</si>
  <si>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</si>
  <si>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</si>
  <si>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</si>
  <si>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</si>
  <si>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</si>
  <si>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</si>
  <si>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</si>
  <si>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</si>
  <si>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</si>
  <si>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</si>
  <si>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</si>
  <si>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</si>
  <si>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</si>
  <si>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</si>
  <si>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</si>
  <si>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</si>
  <si>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</si>
  <si>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</si>
  <si>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</si>
  <si>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</si>
  <si>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</si>
  <si>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</si>
  <si>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</si>
  <si>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</si>
  <si>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</si>
  <si>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</si>
  <si>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</si>
  <si>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</si>
  <si>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</si>
  <si>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</si>
  <si>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</si>
  <si>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</si>
  <si>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</si>
  <si>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</si>
  <si>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</si>
  <si>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</si>
  <si>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</si>
  <si>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</si>
  <si>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</si>
  <si>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</si>
  <si>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</si>
  <si>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</si>
  <si>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</si>
  <si>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</si>
  <si>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</si>
  <si>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</si>
  <si>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</si>
  <si>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</si>
  <si>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</si>
  <si>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</si>
  <si>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</si>
  <si>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</si>
  <si>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</si>
  <si>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</si>
  <si>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</si>
  <si>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</si>
  <si>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</si>
  <si>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</si>
  <si>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</si>
  <si>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</si>
  <si>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</si>
  <si>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</si>
  <si>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</si>
  <si>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</si>
  <si>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</si>
  <si>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</si>
  <si>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</si>
  <si>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</si>
  <si>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</si>
  <si>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</si>
  <si>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</si>
  <si>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</si>
  <si>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</si>
  <si>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</si>
  <si>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</si>
  <si>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</si>
  <si>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</si>
  <si>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</si>
  <si>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</si>
  <si>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</si>
  <si>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</si>
  <si>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</si>
  <si>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</si>
  <si>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</si>
  <si>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</si>
  <si>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</si>
  <si>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</si>
  <si>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</si>
  <si>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</si>
  <si>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</si>
  <si>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</si>
  <si>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</si>
  <si>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</si>
  <si>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</si>
  <si>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</si>
  <si>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</si>
  <si>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</si>
  <si>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</si>
  <si>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</si>
  <si>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</si>
  <si>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</si>
  <si>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</si>
  <si>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</si>
  <si>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</si>
  <si>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</si>
  <si>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</si>
  <si>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</si>
  <si>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</si>
  <si>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</si>
  <si>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</si>
  <si>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</si>
  <si>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</si>
  <si>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</si>
  <si>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</si>
  <si>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</si>
  <si>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</si>
  <si>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</si>
  <si>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</si>
  <si>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</si>
  <si>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</si>
  <si>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</si>
  <si>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</si>
  <si>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</si>
  <si>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</si>
  <si>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</si>
  <si>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</si>
  <si>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</si>
  <si>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</si>
  <si>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</si>
  <si>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</si>
  <si>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</si>
  <si>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</si>
  <si>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</si>
  <si>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</si>
  <si>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</si>
  <si>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</si>
  <si>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</si>
  <si>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</si>
  <si>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</si>
  <si>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</si>
  <si>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</si>
  <si>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</si>
  <si>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</si>
  <si>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</si>
  <si>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</si>
  <si>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</si>
  <si>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</si>
  <si>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</si>
  <si>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</si>
  <si>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</si>
  <si>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</si>
  <si>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</si>
  <si>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</si>
  <si>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</si>
  <si>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</si>
  <si>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</si>
  <si>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</si>
  <si>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</si>
  <si>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</si>
  <si>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</si>
  <si>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</si>
  <si>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</si>
  <si>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</si>
  <si>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</si>
  <si>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</si>
  <si>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</si>
  <si>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</si>
  <si>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</si>
  <si>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</si>
  <si>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</si>
  <si>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</si>
  <si>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</si>
  <si>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</si>
  <si>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</si>
  <si>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</si>
  <si>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</si>
  <si>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</si>
  <si>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</si>
  <si>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</si>
  <si>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</si>
  <si>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</si>
  <si>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</si>
  <si>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</si>
  <si>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</si>
  <si>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</si>
  <si>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</si>
  <si>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</si>
  <si>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</si>
  <si>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</si>
  <si>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</si>
  <si>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</si>
  <si>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</si>
  <si>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</si>
  <si>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</si>
  <si>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</si>
  <si>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</si>
  <si>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</si>
  <si>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</si>
  <si>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</si>
  <si>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</si>
  <si>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</si>
  <si>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</si>
  <si>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</si>
  <si>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</si>
  <si>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</si>
  <si>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</si>
  <si>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</si>
  <si>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</si>
  <si>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</si>
  <si>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</si>
  <si>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</si>
  <si>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</si>
  <si>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</si>
  <si>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</si>
  <si>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</si>
  <si>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</si>
  <si>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</si>
  <si>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</si>
  <si>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</si>
  <si>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</si>
  <si>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</si>
  <si>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</si>
  <si>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</si>
  <si>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</si>
  <si>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</si>
  <si>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</si>
  <si>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</si>
  <si>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</si>
  <si>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</si>
  <si>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</si>
  <si>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</si>
  <si>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</si>
  <si>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</si>
  <si>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</si>
  <si>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</si>
  <si>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</si>
  <si>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</si>
  <si>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</si>
  <si>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</si>
  <si>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</si>
  <si>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</si>
  <si>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</si>
  <si>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</si>
  <si>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</si>
  <si>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</si>
  <si>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</si>
  <si>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</si>
  <si>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</si>
  <si>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</si>
  <si>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</si>
  <si>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</si>
  <si>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</si>
  <si>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</si>
  <si>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</si>
  <si>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</si>
  <si>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</si>
  <si>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</si>
  <si>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</si>
  <si>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</si>
  <si>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</si>
  <si>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</si>
  <si>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</si>
  <si>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</si>
  <si>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</si>
  <si>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</si>
  <si>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</si>
  <si>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</si>
  <si>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</si>
  <si>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</si>
  <si>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</si>
  <si>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</si>
  <si>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</si>
  <si>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</si>
  <si>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</si>
  <si>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</si>
  <si>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</si>
  <si>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</si>
  <si>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</si>
  <si>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</si>
  <si>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</si>
  <si>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</si>
  <si>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</si>
  <si>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</si>
  <si>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</si>
  <si>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</si>
  <si>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</si>
  <si>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</si>
  <si>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</si>
  <si>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</si>
  <si>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</si>
  <si>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</si>
  <si>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</si>
  <si>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</si>
  <si>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</si>
  <si>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</si>
  <si>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</si>
  <si>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</si>
  <si>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</si>
  <si>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</si>
  <si>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</si>
  <si>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</si>
  <si>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</si>
  <si>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</si>
  <si>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</si>
  <si>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</si>
  <si>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</si>
  <si>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</si>
  <si>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</si>
  <si>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</si>
  <si>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</si>
  <si>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</si>
  <si>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</si>
  <si>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</si>
  <si>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</si>
  <si>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</si>
  <si>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</si>
  <si>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</si>
  <si>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</si>
  <si>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</si>
  <si>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</si>
  <si>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</si>
  <si>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</si>
  <si>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</si>
  <si>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</si>
  <si>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</si>
  <si>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</si>
  <si>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</si>
  <si>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</si>
  <si>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</si>
  <si>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</si>
  <si>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</si>
  <si>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</si>
  <si>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</si>
  <si>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</si>
  <si>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</si>
  <si>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</si>
  <si>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</si>
  <si>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</si>
  <si>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</si>
  <si>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</si>
  <si>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</si>
  <si>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</si>
  <si>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</si>
  <si>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</si>
  <si>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</si>
  <si>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</si>
  <si>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</si>
  <si>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</si>
  <si>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</si>
  <si>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</si>
  <si>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</si>
  <si>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</si>
  <si>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</si>
  <si>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</si>
  <si>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</si>
  <si>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</si>
  <si>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</si>
  <si>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</si>
  <si>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</si>
  <si>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</si>
  <si>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</si>
  <si>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</si>
  <si>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</si>
  <si>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</si>
  <si>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</si>
  <si>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</si>
  <si>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</si>
  <si>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</si>
  <si>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</si>
  <si>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</si>
  <si>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</si>
  <si>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</si>
  <si>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</si>
  <si>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</si>
  <si>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</si>
  <si>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</si>
  <si>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</si>
  <si>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</si>
  <si>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</si>
  <si>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</si>
  <si>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</si>
  <si>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</si>
  <si>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</si>
  <si>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</si>
  <si>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</si>
  <si>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</si>
  <si>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</si>
  <si>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</si>
  <si>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</si>
  <si>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</si>
  <si>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</si>
  <si>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</si>
  <si>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</si>
  <si>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</si>
  <si>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</si>
  <si>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</si>
  <si>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</si>
  <si>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</si>
  <si>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</si>
  <si>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</si>
  <si>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</si>
  <si>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</si>
  <si>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</si>
  <si>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</si>
  <si>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</si>
  <si>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</si>
  <si>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</si>
  <si>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</si>
  <si>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</si>
  <si>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</si>
  <si>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</si>
  <si>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</si>
  <si>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</si>
  <si>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</si>
  <si>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</si>
  <si>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</si>
  <si>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</si>
  <si>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</si>
  <si>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</si>
  <si>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</si>
  <si>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</si>
  <si>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</si>
  <si>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</si>
  <si>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</si>
  <si>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</si>
  <si>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</si>
  <si>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</si>
  <si>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</si>
  <si>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</si>
  <si>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</si>
  <si>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</si>
  <si>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</si>
  <si>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</si>
  <si>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</si>
  <si>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</si>
  <si>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</si>
  <si>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</si>
  <si>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</si>
  <si>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</si>
  <si>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</si>
  <si>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</si>
  <si>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</si>
  <si>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</si>
  <si>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</si>
  <si>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</si>
  <si>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</si>
  <si>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</si>
  <si>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</si>
  <si>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</si>
  <si>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</si>
  <si>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</si>
  <si>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</si>
  <si>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</si>
  <si>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</si>
  <si>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</si>
  <si>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</si>
  <si>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</si>
  <si>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</si>
  <si>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</si>
  <si>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</si>
  <si>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</si>
  <si>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</si>
  <si>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</si>
  <si>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</si>
  <si>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</si>
  <si>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</si>
  <si>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</si>
  <si>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</si>
  <si>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</si>
  <si>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</si>
  <si>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</si>
  <si>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</si>
  <si>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</si>
  <si>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</si>
  <si>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</si>
  <si>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</si>
  <si>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</si>
  <si>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</si>
  <si>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</si>
  <si>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</si>
  <si>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</si>
  <si>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</si>
  <si>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</si>
  <si>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</si>
  <si>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</si>
  <si>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</si>
  <si>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</si>
  <si>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</si>
  <si>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</si>
  <si>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</si>
  <si>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</si>
  <si>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</si>
  <si>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</si>
  <si>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</si>
  <si>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</si>
  <si>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</si>
  <si>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</si>
  <si>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</si>
  <si>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</si>
  <si>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</si>
  <si>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</si>
  <si>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</si>
  <si>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</si>
  <si>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</si>
  <si>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</si>
  <si>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</si>
  <si>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</si>
  <si>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</si>
  <si>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</si>
  <si>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</si>
  <si>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</si>
  <si>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</si>
  <si>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</si>
  <si>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</si>
  <si>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</si>
  <si>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</si>
  <si>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</si>
  <si>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</si>
  <si>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</si>
  <si>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</si>
  <si>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</si>
  <si>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</si>
  <si>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</si>
  <si>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</si>
  <si>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</si>
  <si>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</si>
  <si>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</si>
  <si>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</si>
  <si>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</si>
  <si>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</si>
  <si>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</si>
  <si>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</si>
  <si>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</si>
  <si>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</si>
  <si>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</si>
  <si>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</si>
  <si>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</si>
  <si>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</si>
  <si>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</si>
  <si>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</si>
  <si>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</si>
  <si>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</si>
  <si>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</si>
  <si>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</si>
  <si>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</si>
  <si>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</si>
  <si>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</si>
  <si>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</si>
  <si>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</si>
  <si>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</si>
  <si>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</si>
  <si>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</si>
  <si>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</si>
  <si>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</si>
  <si>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</si>
  <si>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</si>
  <si>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</si>
  <si>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</si>
  <si>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</si>
  <si>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</si>
  <si>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</si>
  <si>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</si>
  <si>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</si>
  <si>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</si>
  <si>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</si>
  <si>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</si>
  <si>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</si>
  <si>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</si>
  <si>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</si>
  <si>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</si>
  <si>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</si>
  <si>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</si>
  <si>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</si>
  <si>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</si>
  <si>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</si>
  <si>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</si>
  <si>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</si>
  <si>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</si>
  <si>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</si>
  <si>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</si>
  <si>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</si>
  <si>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</si>
  <si>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</si>
  <si>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</si>
  <si>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</si>
  <si>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</si>
  <si>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</si>
  <si>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</si>
  <si>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</si>
  <si>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</si>
  <si>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</si>
  <si>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</si>
  <si>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</si>
  <si>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</si>
  <si>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</si>
  <si>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</si>
  <si>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</si>
  <si>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</si>
  <si>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</si>
  <si>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</si>
  <si>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</si>
  <si>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</si>
  <si>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</si>
  <si>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</si>
  <si>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</si>
  <si>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</si>
  <si>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</si>
  <si>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</si>
  <si>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</si>
  <si>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</si>
  <si>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</si>
  <si>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</si>
  <si>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</si>
  <si>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</si>
  <si>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</si>
  <si>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</si>
  <si>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</si>
  <si>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</si>
  <si>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</si>
  <si>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</si>
  <si>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</si>
  <si>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</si>
  <si>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</si>
  <si>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</si>
  <si>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</si>
  <si>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</si>
  <si>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</si>
  <si>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</si>
  <si>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</si>
  <si>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</si>
  <si>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</si>
  <si>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</si>
  <si>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</si>
  <si>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</si>
  <si>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</si>
  <si>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</si>
  <si>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</si>
  <si>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</si>
  <si>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</si>
  <si>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</si>
  <si>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</si>
  <si>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</si>
  <si>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</si>
  <si>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</si>
  <si>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</si>
  <si>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</si>
  <si>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</si>
  <si>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</si>
  <si>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</si>
  <si>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</si>
  <si>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</si>
  <si>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</si>
  <si>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</si>
  <si>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</si>
  <si>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</si>
  <si>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</si>
  <si>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</si>
  <si>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</si>
  <si>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</si>
  <si>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</si>
  <si>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</si>
  <si>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</si>
  <si>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</si>
  <si>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</si>
  <si>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</si>
  <si>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</si>
  <si>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</si>
  <si>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</si>
  <si>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</si>
  <si>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</si>
  <si>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</si>
  <si>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</si>
  <si>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</si>
  <si>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</si>
  <si>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</si>
  <si>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</si>
  <si>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</si>
  <si>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</si>
  <si>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</si>
  <si>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</si>
  <si>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</si>
  <si>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</si>
  <si>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</si>
  <si>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</si>
  <si>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</si>
  <si>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</si>
  <si>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</si>
  <si>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</si>
  <si>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</si>
  <si>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</si>
  <si>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</si>
  <si>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</si>
  <si>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</si>
  <si>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</si>
  <si>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</si>
  <si>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</si>
  <si>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</si>
  <si>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</si>
  <si>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</si>
  <si>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</si>
  <si>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</si>
  <si>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</si>
  <si>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</si>
  <si>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</si>
  <si>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</si>
  <si>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</si>
  <si>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</si>
  <si>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</si>
  <si>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</si>
  <si>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</si>
  <si>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</si>
  <si>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</si>
  <si>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</si>
  <si>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</si>
  <si>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</si>
  <si>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</si>
  <si>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</si>
  <si>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</si>
  <si>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</si>
  <si>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</si>
  <si>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</si>
  <si>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</si>
  <si>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</si>
  <si>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</si>
  <si>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</si>
  <si>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</si>
  <si>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</si>
  <si>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</si>
  <si>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</si>
  <si>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</si>
  <si>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</si>
  <si>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</si>
  <si>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</si>
  <si>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</si>
  <si>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</si>
  <si>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</si>
  <si>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</si>
  <si>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</si>
  <si>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</si>
  <si>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</si>
  <si>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</si>
  <si>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</si>
  <si>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</si>
  <si>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</si>
  <si>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</si>
  <si>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</si>
  <si>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</si>
  <si>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</si>
  <si>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</si>
  <si>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</si>
  <si>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</si>
  <si>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</si>
  <si>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</si>
  <si>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</si>
  <si>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</si>
  <si>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</si>
  <si>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</si>
  <si>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</si>
  <si>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</si>
  <si>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</si>
  <si>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</si>
  <si>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</si>
  <si>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</si>
  <si>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</si>
  <si>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</si>
  <si>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</si>
  <si>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</si>
  <si>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</si>
  <si>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</si>
  <si>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</si>
  <si>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</si>
  <si>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</si>
  <si>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</si>
  <si>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</si>
  <si>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</si>
  <si>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</si>
  <si>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</si>
  <si>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</si>
  <si>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</si>
  <si>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</si>
  <si>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</si>
  <si>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</si>
  <si>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</si>
  <si>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</si>
  <si>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</si>
  <si>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</si>
  <si>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</si>
  <si>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</si>
  <si>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</si>
  <si>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</si>
  <si>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</si>
  <si>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</si>
  <si>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</si>
  <si>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</si>
  <si>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</si>
  <si>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</si>
  <si>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</si>
  <si>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</si>
  <si>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</si>
  <si>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</si>
  <si>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</si>
  <si>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</si>
  <si>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</si>
  <si>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</si>
  <si>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</si>
  <si>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</si>
  <si>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</si>
  <si>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</si>
  <si>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</si>
  <si>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</si>
  <si>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</si>
  <si>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</si>
  <si>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</si>
  <si>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</si>
  <si>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</si>
  <si>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</si>
  <si>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</si>
  <si>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</si>
  <si>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</si>
  <si>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</si>
  <si>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</si>
  <si>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</si>
  <si>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</si>
  <si>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</si>
  <si>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</si>
  <si>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</si>
  <si>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</si>
  <si>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</si>
  <si>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</si>
  <si>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</si>
  <si>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</si>
  <si>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</si>
  <si>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</si>
  <si>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</si>
  <si>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</si>
  <si>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</si>
  <si>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</si>
  <si>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</si>
  <si>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</si>
  <si>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</si>
  <si>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</si>
  <si>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</si>
  <si>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</si>
  <si>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</si>
  <si>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</si>
  <si>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</si>
  <si>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</si>
  <si>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</si>
  <si>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</si>
  <si>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</si>
  <si>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</si>
  <si>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</si>
  <si>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</si>
  <si>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</si>
  <si>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</si>
  <si>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</si>
  <si>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</si>
  <si>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</si>
  <si>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</si>
  <si>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</si>
  <si>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</si>
  <si>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</si>
  <si>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</si>
  <si>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</si>
  <si>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</si>
  <si>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</si>
  <si>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</si>
  <si>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</si>
  <si>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</si>
  <si>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</si>
  <si>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</si>
  <si>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</si>
  <si>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</si>
  <si>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</si>
  <si>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</si>
  <si>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</si>
  <si>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</si>
  <si>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</si>
  <si>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</si>
  <si>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</si>
  <si>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</si>
  <si>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</si>
  <si>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</si>
  <si>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</si>
  <si>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</si>
  <si>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</si>
  <si>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</si>
  <si>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</si>
  <si>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</si>
  <si>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</si>
  <si>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</si>
  <si>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</si>
  <si>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</si>
  <si>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</si>
  <si>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</si>
  <si>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</si>
  <si>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</si>
  <si>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</si>
  <si>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</si>
  <si>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</si>
  <si>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</si>
  <si>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</si>
  <si>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</si>
  <si>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</si>
  <si>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</si>
  <si>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</si>
  <si>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</si>
  <si>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</si>
  <si>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</si>
  <si>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</si>
  <si>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</si>
  <si>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</si>
  <si>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</si>
  <si>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</si>
  <si>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</si>
  <si>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</si>
  <si>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</si>
  <si>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</si>
  <si>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</si>
  <si>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</si>
  <si>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</si>
  <si>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</si>
  <si>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</si>
  <si>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</si>
  <si>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</si>
  <si>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</si>
  <si>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</si>
  <si>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</si>
  <si>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</si>
  <si>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</si>
  <si>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</si>
  <si>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</si>
  <si>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</si>
  <si>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</si>
  <si>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</si>
  <si>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</si>
  <si>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</si>
  <si>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</si>
  <si>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</si>
  <si>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</si>
  <si>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</si>
  <si>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</si>
  <si>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</si>
  <si>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</si>
  <si>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</si>
  <si>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</si>
  <si>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</si>
  <si>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</si>
  <si>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</si>
  <si>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</si>
  <si>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</si>
  <si>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</si>
  <si>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</si>
  <si>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</si>
  <si>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</si>
  <si>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</si>
  <si>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</si>
  <si>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</si>
  <si>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</si>
  <si>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</si>
  <si>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</si>
  <si>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</si>
  <si>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</si>
  <si>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</si>
  <si>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</si>
  <si>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</si>
  <si>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</si>
  <si>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</si>
  <si>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</si>
  <si>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</si>
  <si>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</si>
  <si>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</si>
  <si>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</si>
  <si>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</si>
  <si>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</si>
  <si>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</si>
  <si>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</si>
  <si>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</si>
  <si>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</si>
  <si>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</si>
  <si>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</si>
  <si>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</si>
  <si>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</si>
  <si>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</si>
  <si>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</si>
  <si>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</si>
  <si>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</si>
  <si>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</si>
  <si>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</si>
  <si>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</si>
  <si>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</si>
  <si>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</si>
  <si>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</si>
  <si>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</si>
  <si>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</si>
  <si>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</si>
  <si>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</si>
  <si>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</si>
  <si>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</si>
  <si>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</si>
  <si>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</si>
  <si>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</si>
  <si>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</si>
  <si>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</si>
  <si>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</si>
  <si>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</si>
  <si>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</si>
  <si>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</si>
  <si>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</si>
  <si>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</si>
  <si>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</si>
  <si>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</si>
  <si>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</si>
  <si>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</si>
  <si>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</si>
  <si>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</si>
  <si>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</si>
  <si>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</si>
  <si>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</si>
  <si>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</si>
  <si>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</si>
  <si>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</si>
  <si>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</si>
  <si>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</si>
  <si>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</si>
  <si>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</si>
  <si>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</si>
  <si>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</si>
  <si>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</si>
  <si>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</si>
  <si>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</si>
  <si>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</si>
  <si>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</si>
  <si>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</si>
  <si>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</si>
  <si>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</si>
  <si>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</si>
  <si>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</si>
  <si>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</si>
  <si>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</si>
  <si>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</si>
  <si>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</si>
  <si>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</si>
  <si>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</si>
  <si>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</si>
  <si>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</si>
  <si>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</si>
  <si>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</si>
  <si>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</si>
  <si>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</si>
  <si>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</si>
  <si>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</si>
  <si>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</si>
  <si>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</si>
  <si>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</si>
  <si>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</si>
  <si>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</si>
  <si>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</si>
  <si>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</si>
  <si>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</si>
  <si>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</si>
  <si>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</si>
  <si>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</si>
  <si>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</si>
  <si>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</si>
  <si>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</si>
  <si>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</si>
  <si>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</si>
  <si>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</si>
  <si>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</si>
  <si>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</si>
  <si>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</si>
  <si>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</si>
  <si>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</si>
  <si>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</si>
  <si>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</si>
  <si>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</si>
  <si>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</si>
  <si>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</si>
  <si>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</si>
  <si>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</si>
  <si>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</si>
  <si>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</si>
  <si>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</si>
  <si>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</si>
  <si>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</si>
  <si>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</si>
  <si>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</si>
  <si>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</si>
  <si>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</si>
  <si>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</si>
  <si>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</si>
  <si>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</si>
  <si>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</si>
  <si>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</si>
  <si>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</si>
  <si>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</si>
  <si>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</si>
  <si>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</si>
  <si>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</si>
  <si>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</si>
  <si>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</si>
  <si>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</si>
  <si>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</si>
  <si>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</si>
  <si>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</si>
  <si>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</si>
  <si>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</si>
  <si>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</si>
  <si>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</si>
  <si>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</si>
  <si>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</si>
  <si>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</si>
  <si>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</si>
  <si>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</si>
  <si>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</si>
  <si>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</si>
  <si>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</si>
  <si>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</si>
  <si>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</si>
  <si>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</si>
  <si>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</si>
  <si>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</si>
  <si>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</si>
  <si>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</si>
  <si>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</si>
  <si>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</si>
  <si>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</si>
  <si>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</si>
  <si>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</si>
  <si>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</si>
  <si>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</si>
  <si>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</si>
  <si>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</si>
  <si>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</si>
  <si>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</si>
  <si>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</si>
  <si>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</si>
  <si>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</si>
  <si>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</si>
  <si>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</si>
  <si>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</si>
  <si>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</si>
  <si>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</si>
  <si>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</si>
  <si>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</si>
  <si>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</si>
  <si>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</si>
  <si>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</si>
  <si>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</si>
  <si>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</si>
  <si>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</si>
  <si>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</si>
  <si>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</si>
  <si>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</si>
  <si>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</si>
  <si>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</si>
  <si>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</si>
  <si>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</si>
  <si>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</si>
  <si>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</si>
  <si>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</si>
  <si>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</si>
  <si>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</si>
  <si>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</si>
  <si>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</si>
  <si>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</si>
  <si>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</si>
  <si>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</si>
  <si>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</si>
  <si>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</si>
  <si>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</si>
  <si>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</si>
  <si>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</si>
  <si>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</si>
  <si>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</si>
  <si>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</si>
  <si>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</si>
  <si>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</si>
  <si>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</si>
  <si>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</si>
  <si>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</si>
  <si>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</si>
  <si>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</si>
  <si>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</si>
  <si>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</si>
  <si>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</si>
  <si>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</si>
  <si>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</si>
  <si>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</si>
  <si>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</si>
  <si>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</si>
  <si>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</si>
  <si>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</si>
  <si>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</si>
  <si>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</si>
  <si>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</si>
  <si>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</si>
  <si>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</si>
  <si>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</si>
  <si>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</si>
  <si>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</si>
  <si>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</si>
  <si>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</si>
  <si>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</si>
  <si>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</si>
  <si>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</si>
  <si>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</si>
  <si>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</si>
  <si>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</si>
  <si>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</si>
  <si>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</si>
  <si>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</si>
  <si>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</si>
  <si>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</si>
  <si>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</si>
  <si>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</si>
  <si>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</si>
  <si>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</si>
  <si>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</si>
  <si>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</si>
  <si>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</si>
  <si>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</si>
  <si>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</si>
  <si>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</si>
  <si>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</si>
  <si>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</si>
  <si>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</si>
  <si>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</si>
  <si>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</si>
  <si>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</si>
  <si>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</si>
  <si>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</si>
  <si>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</si>
  <si>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</si>
  <si>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</si>
  <si>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</si>
  <si>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</si>
  <si>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</si>
  <si>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</si>
  <si>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</si>
  <si>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</si>
  <si>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</si>
  <si>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</si>
  <si>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</si>
  <si>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</si>
  <si>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</si>
  <si>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</si>
  <si>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</si>
  <si>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</si>
  <si>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</si>
  <si>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</si>
  <si>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</si>
  <si>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</si>
  <si>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</si>
  <si>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</si>
  <si>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</si>
  <si>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</si>
  <si>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</si>
  <si>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</si>
  <si>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</si>
  <si>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</si>
  <si>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</si>
  <si>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</si>
  <si>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</si>
  <si>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</si>
  <si>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</si>
  <si>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</si>
  <si>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</si>
  <si>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</si>
  <si>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</si>
  <si>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</si>
  <si>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</si>
  <si>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</si>
  <si>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</si>
  <si>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</si>
  <si>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</si>
  <si>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</si>
  <si>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</si>
  <si>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</si>
  <si>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</si>
  <si>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</si>
  <si>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</si>
  <si>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</si>
  <si>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</si>
  <si>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</si>
  <si>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</si>
  <si>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</si>
  <si>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</si>
  <si>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</si>
  <si>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</si>
  <si>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</si>
  <si>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</si>
  <si>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</si>
  <si>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</si>
  <si>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</si>
  <si>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</si>
  <si>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</si>
  <si>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</si>
  <si>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</si>
  <si>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</si>
  <si>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</si>
  <si>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</si>
  <si>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</si>
  <si>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</si>
  <si>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</si>
  <si>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</si>
  <si>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</si>
  <si>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</si>
  <si>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</si>
  <si>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</si>
  <si>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</si>
  <si>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</si>
  <si>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</si>
  <si>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</si>
  <si>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</si>
  <si>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</si>
  <si>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</si>
  <si>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</si>
  <si>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</si>
  <si>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</si>
  <si>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</si>
  <si>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</si>
  <si>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</si>
  <si>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</si>
  <si>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</si>
  <si>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</si>
  <si>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</si>
  <si>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</si>
  <si>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</si>
  <si>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</si>
  <si>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</si>
  <si>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</si>
  <si>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</si>
  <si>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</si>
  <si>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</si>
  <si>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</si>
  <si>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</si>
  <si>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</si>
  <si>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</si>
  <si>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</si>
  <si>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</si>
  <si>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</si>
  <si>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</si>
  <si>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</si>
  <si>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</si>
  <si>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</si>
  <si>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</si>
  <si>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</si>
  <si>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</si>
  <si>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</si>
  <si>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</si>
  <si>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</si>
  <si>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</si>
  <si>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</si>
  <si>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</si>
  <si>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</si>
  <si>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</si>
  <si>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</si>
  <si>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</si>
  <si>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</si>
  <si>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</si>
  <si>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</si>
  <si>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</si>
  <si>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</si>
  <si>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</si>
  <si>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</si>
  <si>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</si>
  <si>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</si>
  <si>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</si>
  <si>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</si>
  <si>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</si>
  <si>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</si>
  <si>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</si>
  <si>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</si>
  <si>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</si>
  <si>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</si>
  <si>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</si>
  <si>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</si>
  <si>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</si>
  <si>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</si>
  <si>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</si>
  <si>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</si>
  <si>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</si>
  <si>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</si>
  <si>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</si>
  <si>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</si>
  <si>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</si>
  <si>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</si>
  <si>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</si>
  <si>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</si>
  <si>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</si>
  <si>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</si>
  <si>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</si>
  <si>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</si>
  <si>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</si>
  <si>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</si>
  <si>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</si>
  <si>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</si>
  <si>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</si>
  <si>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</si>
  <si>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</si>
  <si>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</si>
  <si>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</si>
  <si>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</si>
  <si>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</si>
  <si>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</si>
  <si>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</si>
  <si>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</si>
  <si>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</si>
  <si>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</si>
  <si>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</si>
  <si>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</si>
  <si>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</si>
  <si>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</si>
  <si>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</si>
  <si>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</si>
  <si>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</si>
  <si>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</si>
  <si>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</si>
  <si>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</si>
  <si>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</si>
  <si>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</si>
  <si>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</si>
  <si>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</si>
  <si>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</si>
  <si>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</si>
  <si>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</si>
  <si>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</si>
  <si>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</si>
  <si>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</si>
  <si>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</si>
  <si>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</si>
  <si>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</si>
  <si>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</si>
  <si>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</si>
  <si>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</si>
  <si>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</si>
  <si>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</si>
  <si>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</si>
  <si>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</si>
  <si>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</si>
  <si>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</si>
  <si>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</si>
  <si>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</si>
  <si>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</si>
  <si>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</si>
  <si>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</si>
  <si>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</si>
  <si>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</si>
  <si>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</si>
  <si>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PCM-20251011-00001896</t>
  </si>
  <si>
    <t xml:space="preserve">EM team at site and disconnect 5G due to load issue as site Running on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</si>
  <si>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</si>
  <si>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</si>
  <si>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</si>
  <si>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</si>
  <si>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</si>
  <si>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</si>
  <si>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</si>
  <si>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</si>
  <si>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</si>
  <si>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</si>
  <si>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</si>
  <si>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</si>
  <si>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</si>
  <si>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</si>
  <si>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PCM-20251011-00001582</t>
  </si>
  <si>
    <t>at site TS</t>
  </si>
  <si>
    <t>PCM-20251011-00001760</t>
  </si>
  <si>
    <t>ETA 10 mins</t>
  </si>
  <si>
    <t>PCM-20251011-00001757</t>
  </si>
  <si>
    <t xml:space="preserve"> team will check after AHM2028 PG connected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</si>
</sst>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278.89154363425769</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1.3822149305560743</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0.77942557870119344</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45941.839969560184</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45941.839969560184</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45941.839969560184</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45941.839969560184</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45941.839969560184</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45941.839969560184</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45941.839969560184</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45941.839969560184</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45941.839969560184</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45941.839969560184</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45941.839969560184</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45941.839969560184</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45941.839969560184</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45941.839969560184</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45941.839969560184</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45941.839969560184</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45941.839969560184</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45941.839969560184</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45941.839969560184</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45941.839969560184</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45941.839969560184</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45941.839969560184</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45941.839969560184</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45941.839969560184</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45941.839969560184</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45941.839969560184</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45941.839969560184</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45941.839969560184</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45941.839969560184</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45941.839969560184</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45941.839969560184</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45941.839969560184</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45941.839969560184</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45941.839969560184</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45941.839969560184</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45941.839969560184</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45941.839969560184</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45941.839969560184</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45941.839969560184</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45941.839969560184</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45941.839969560184</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45941.839969560184</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45941.839969560184</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45941.839969560184</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45941.839969560184</v>
      </c>
      <c r="H49" s="141"/>
      <c r="I49" s="139" t="str">
        <f>IFERROR(VLOOKUP(D49,DB!A:F,6,0),"")</f>
        <v/>
      </c>
      <c r="J49" s="62" t="str">
        <f>IFERROR(VLOOKUP(D49,DB!A:G,7,0),"")</f>
        <v/>
      </c>
      <c r="K49" s="143"/>
      <c r="L49" s="144" t="str">
        <f>IFERROR(VLOOKUP(D49,DB!A:I,9,0),"")</f>
        <v/>
      </c>
      <c r="M49" s="67"/>
      <c r="N49" s="67"/>
      <c r="O49" s="67"/>
    </row>
  </sheetData>
  <customSheetViews>
    <customSheetView guid="{F6042A99-DD27-4453-835D-0834D95730CC}" filter="1" showAutoFilter="1">
      <pageMargins left="0" right="0" top="0" bottom="0" header="0" footer="0"/>
      <autoFilter ref="B1:M1" xr:uid="{8B38C56F-6882-48C2-A2EA-E5A24D19578B}"/>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135.11288622685242</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116.84013159722235</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45941.839969560184</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0.14182141203491483</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0.11057141203491483</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45941.839969560184</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45941.839969560184</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45941.839969560184</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45941.839969560184</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45941.839969560184</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45941.839969560184</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45941.839969560184</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45941.839969560184</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45941.839969560184</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45941.839969560184</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45941.839969560184</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45941.839969560184</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45941.839969560184</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45941.839969560184</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45941.839969560184</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45941.839969560184</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45941.839969560184</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45941.839969560184</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45941.839969560184</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45941.839969560184</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45941.839969560184</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45941.839969560184</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45941.839969560184</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45941.839969560184</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45941.839969560184</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45941.839969560184</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45941.839969560184</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45941.839969560184</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45941.839969560184</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45941.839969560184</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45941.839969560184</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45941.839969560184</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45941.839969560184</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45941.839969560184</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45941.839969560184</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45941.839969560184</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45941.839969560184</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45941.839969560184</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45941.839969560184</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45941.839969560184</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45941.839969560184</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45941.839969560184</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45941.839969560184</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45941.839969560184</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45941.839969560184</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45941.839969560184</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45941.839969560184</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45941.839969560184</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45941.839969560184</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45941.839969560184</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45941.839969560184</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45941.839969560184</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45941.839969560184</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45941.839969560184</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45941.839969560184</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45941.839969560184</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45941.839969560184</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45941.839969560184</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45941.839969560184</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45941.839969560184</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45941.839969560184</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45941.839969560184</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45941.839969560184</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45941.839969560184</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45941.839969560184</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45941.839969560184</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45941.839969560184</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45941.839969560184</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45941.839969560184</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45941.839969560184</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45941.839969560184</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45941.839969560184</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45941.839969560184</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45941.839969560184</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45941.839969560184</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45941.839969560184</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45941.839969560184</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45941.839969560184</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45941.839969560184</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45941.839969560184</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45941.839969560184</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45941.839969560184</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45941.839969560184</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45941.839969560184</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45941.839969560184</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45941.839969560184</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45941.839969560184</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45941.839969560184</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45941.839969560184</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45941.839969560184</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45941.839969560184</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45941.839969560184</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45941.839969560184</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45941.839969560184</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45941.839969560184</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45941.839969560184</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45941.839969560184</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45941.839969560184</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45941.839969560184</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45941.839969560184</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45941.839969560184</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45941.839969560184</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45941.839969560184</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45941.839969560184</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45941.839969560184</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45941.839969560184</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45941.839969560184</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45941.839969560184</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45941.839969560184</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45941.839969560184</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45941.839969560184</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45941.839969560184</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45941.839969560184</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45941.839969560184</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45941.839969560184</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45941.839969560184</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45941.839969560184</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45941.839969560184</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45941.839969560184</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45941.839969560184</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45941.839969560184</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45941.839969560184</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45941.839969560184</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45941.839969560184</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45941.839969560184</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45941.839969560184</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45941.839969560184</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45941.839969560184</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45941.839969560184</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45941.839969560184</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45941.839969560184</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45941.839969560184</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45941.839969560184</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45941.839969560184</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45941.839969560184</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45941.839969560184</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45941.839969560184</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45941.839969560184</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45941.839969560184</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45941.839969560184</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45941.839969560184</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45941.839969560184</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45941.839969560184</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45941.839969560184</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45941.839969560184</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45941.839969560184</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45941.839969560184</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45941.839969560184</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45941.839969560184</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45941.839969560184</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45941.839969560184</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45941.839969560184</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45941.839969560184</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45941.839969560184</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45941.839969560184</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45941.839969560184</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45941.839969560184</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45941.839969560184</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v>1</v>
      </c>
      <c r="D2" s="18" t="s">
        <v>23498</v>
      </c>
      <c r="E2" s="18" t="s">
        <v>38964</v>
      </c>
      <c r="F2" s="20">
        <v>45941.803067129629</v>
      </c>
      <c r="G2" s="21">
        <f t="shared" ref="G2:G16" ca="1" si="0">IFERROR(NOW()-F2,"-")</f>
        <v>3.6902430554619059E-2</v>
      </c>
      <c r="H2" s="22">
        <v>45941.803067129629</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45941.839969560184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45941.839969560184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45941.839969560184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45941.839969560184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45941.839969560184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45941.839969560184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45941.839969560184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45941.839969560184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45941.839969560184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45941.839969560184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45941.839969560184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45941.839969560184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45941.839969560184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45941.839969560184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45941.839969560184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45941.839969560184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45941.839969560184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45941.839969560184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45941.839969560184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45941.839969560184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45941.839969560184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45941.839969560184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45941.839969560184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45941.839969560184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45941.839969560184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45941.839969560184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45941.839969560184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45941.839969560184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45941.839969560184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45941.839969560184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45941.839969560184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45941.839969560184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45941.839969560184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45941.839969560184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45941.839969560184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45941.839969560184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45941.839969560184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45941.839969560184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45941.839969560184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45941.839969560184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45941.839969560184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45941.839969560184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45941.839969560184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45941.839969560184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45941.839969560184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45941.839969560184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45941.839969560184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45941.839969560184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45941.839969560184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45941.839969560184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45941.839969560184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45941.839969560184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45941.839969560184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45941.839969560184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45941.839969560184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45941.839969560184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45941.839969560184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45941.839969560184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45941.839969560184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45941.839969560184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45941.839969560184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45941.839969560184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45941.839969560184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45941.839969560184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45941.839969560184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45941.839969560184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45941.839969560184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45941.839969560184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45941.839969560184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45941.839969560184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45941.839969560184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45941.839969560184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45941.839969560184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45941.839969560184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45941.839969560184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45941.839969560184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45941.839969560184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45941.839969560184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45941.839969560184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45941.839969560184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45941.839969560184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45941.839969560184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45941.839969560184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45941.839969560184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45941.839969560184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45941.839969560184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45941.839969560184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45941.839969560184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45941.839969560184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45941.839969560184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45941.839969560184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45941.839969560184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45941.839969560184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45941.839969560184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45941.839969560184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45941.839969560184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45941.839969560184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45941.839969560184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45941.839969560184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45941.839969560184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45941.839969560184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45941.839969560184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45941.839969560184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45941.839969560184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45941.839969560184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45941.839969560184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45941.839969560184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45941.839969560184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45941.839969560184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45941.839969560184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45941.839969560184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45941.839969560184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45941.839969560184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45941.839969560184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45941.839969560184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45941.839969560184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45941.839969560184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45941.839969560184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45941.839969560184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45941.839969560184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45941.839969560184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45941.839969560184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45941.839969560184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45941.839969560184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45941.839969560184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45941.839969560184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45941.839969560184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45941.839969560184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45941.839969560184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45941.839969560184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45941.839969560184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45941.839969560184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45941.839969560184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45941.839969560184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45941.839969560184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45941.839969560184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45941.839969560184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45941.839969560184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45941.839969560184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45941.839969560184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45941.839969560184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45941.839969560184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45941.839969560184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45941.839969560184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45941.839969560184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45941.839969560184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45941.839969560184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45941.839969560184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45941.839969560184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45941.839969560184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45941.839969560184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45941.839969560184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45941.839969560184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45941.839969560184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45941.839969560184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45941.839969560184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45941.839969560184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45941.839969560184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45941.839969560184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45941.839969560184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45941.839969560184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45941.839969560184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45941.839969560184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45941.839969560184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45941.839969560184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45941.839969560184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45941.839969560184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45941.839969560184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45941.839969560184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45941.839969560184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45941.839969560184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45941.839969560184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45941.839969560184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45941.839969560184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45941.839969560184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45941.839969560184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45941.839969560184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45941.839969560184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45941.839969560184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45941.839969560184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45941.839969560184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45941.839969560184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45941.839969560184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45941.839969560184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45941.839969560184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45941.839969560184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45941.839969560184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45941.839969560184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45941.839969560184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45941.839969560184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45941.839969560184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45941.839969560184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45941.839969560184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45941.839969560184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45941.839969560184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45941.839969560184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45941.839969560184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45941.839969560184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45941.839969560184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45941.839969560184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45941.839969560184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45941.839969560184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45941.839969560184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45941.839969560184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45941.839969560184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45941.839969560184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45941.839969560184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45941.839969560184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45941.839969560184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45941.839969560184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45941.839969560184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45941.839969560184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45941.839969560184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45941.839969560184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45941.839969560184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45941.839969560184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45941.839969560184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45941.839969560184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45941.839969560184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45941.839969560184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45941.839969560184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45941.839969560184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45941.839969560184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45941.839969560184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45941.839969560184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45941.839969560184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45941.839969560184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45941.839969560184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45941.839969560184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45941.839969560184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45941.839969560184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45941.839969560184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45941.839969560184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45941.839969560184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45941.839969560184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45941.839969560184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45941.839969560184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45941.839969560184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45941.839969560184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45941.839969560184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45941.839969560184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45941.839969560184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45941.839969560184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45941.839969560184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45941.839969560184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45941.839969560184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45941.839969560184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45941.839969560184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45941.839969560184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45941.839969560184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45941.839969560184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45941.839969560184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45941.839969560184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45941.839969560184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45941.839969560184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45941.839969560184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45941.839969560184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45941.839969560184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45941.839969560184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45941.839969560184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45941.839969560184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45941.839969560184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45941.839969560184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45941.839969560184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45941.839969560184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45941.839969560184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45941.839969560184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45941.839969560184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45941.839969560184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45941.839969560184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45941.839969560184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45941.839969560184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45941.839969560184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45941.839969560184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45941.839969560184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45941.839969560184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45941.839969560184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45941.839969560184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45941.839969560184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45941.839969560184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45941.839969560184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45941.839969560184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45941.839969560184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45941.839969560184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45941.839969560184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45941.839969560184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45941.839969560184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45941.839969560184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45941.839969560184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45941.839969560184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45941.839969560184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45941.839969560184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45941.839969560184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45941.839969560184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45941.839969560184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45941.839969560184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45941.839969560184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45941.839969560184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45941.839969560184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45941.839969560184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45941.839969560184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45941.839969560184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45941.839969560184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45941.839969560184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45941.839969560184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45941.839969560184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45941.839969560184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45941.839969560184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45941.839969560184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45941.839969560184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45941.839969560184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45941.839969560184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45941.839969560184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45941.839969560184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45941.839969560184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45941.839969560184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45941.839969560184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45941.839969560184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45941.839969560184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45941.839969560184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45941.839969560184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45941.839969560184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45941.839969560184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45941.839969560184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45941.839969560184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45941.839969560184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45941.839969560184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45941.839969560184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45941.839969560184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45941.839969560184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45941.839969560184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45941.839969560184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45941.839969560184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45941.839969560184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45941.839969560184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45941.839969560184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45941.839969560184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45941.839969560184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45941.839969560184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45941.839969560184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45941.839969560184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45941.839969560184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45941.839969560184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45941.839969560184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45941.839969560184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45941.839969560184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45941.839969560184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45941.839969560184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45941.839969560184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45941.839969560184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45941.839969560184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45941.839969560184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45941.839969560184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45941.839969560184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45941.839969560184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45941.839969560184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45941.839969560184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45941.839969560184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45941.839969560184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45941.839969560184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45941.839969560184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45941.839969560184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45941.839969560184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45941.839969560184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45941.839969560184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45941.839969560184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45941.839969560184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45941.839969560184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45941.839969560184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45941.839969560184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45941.839969560184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45941.839969560184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45941.839969560184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45941.839969560184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45941.839969560184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45941.839969560184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45941.839969560184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45941.839969560184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45941.839969560184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45941.839969560184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45941.839969560184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45941.839969560184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45941.839969560184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45941.839969560184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45941.839969560184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45941.839969560184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45941.839969560184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45941.839969560184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45941.839969560184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45941.839969560184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45941.839969560184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45941.839969560184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45941.839969560184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45941.839969560184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45941.839969560184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45941.839969560184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45941.839969560184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45941.839969560184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45941.839969560184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45941.839969560184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45941.839969560184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45941.839969560184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45941.839969560184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45941.839969560184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45941.839969560184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45941.839969560184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45941.839969560184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45941.839969560184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45941.839969560184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45941.839969560184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45941.839969560184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45941.839969560184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45941.839969560184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45941.839969560184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45941.839969560184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45941.839969560184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45941.839969560184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45941.839969560184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45941.839969560184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45941.839969560184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45941.839969560184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45941.839969560184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45941.839969560184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45941.839969560184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45941.839969560184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45941.839969560184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45941.839969560184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45941.839969560184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45941.839969560184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45941.839969560184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45941.839969560184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45941.839969560184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45941.839969560184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45941.839969560184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45941.839969560184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45941.839969560184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45941.839969560184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45941.839969560184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45941.839969560184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45941.839969560184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45941.839969560184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45941.839969560184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45941.839969560184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45941.839969560184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45941.839969560184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45941.839969560184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45941.839969560184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45941.839969560184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45941.839969560184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45941.839969560184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45941.839969560184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45941.839969560184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45941.839969560184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45941.839969560184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45941.839969560184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45941.839969560184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45941.839969560184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45941.839969560184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45941.839969560184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45941.839969560184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45941.839969560184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45941.839969560184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45941.839969560184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45941.839969560184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45941.839969560184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45941.839969560184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45941.839969560184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45941.839969560184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45941.839969560184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45941.839969560184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45941.839969560184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45941.839969560184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45941.839969560184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45941.839969560184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45941.839969560184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45941.839969560184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45941.839969560184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45941.839969560184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45941.839969560184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45941.839969560184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45941.839969560184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45941.839969560184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45941.839969560184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45941.839969560184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45941.839969560184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45941.839969560184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45941.839969560184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45941.839969560184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45941.839969560184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45941.839969560184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45941.839969560184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45941.839969560184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45941.839969560184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45941.839969560184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45941.839969560184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45941.839969560184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45941.839969560184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45941.839969560184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45941.839969560184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45941.839969560184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45941.839969560184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45941.839969560184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45941.839969560184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45941.839969560184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45941.839969560184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45941.839969560184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45941.839969560184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45941.839969560184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45941.839969560184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45941.839969560184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45941.839969560184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45941.839969560184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45941.839969560184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45941.839969560184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45941.839969560184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45941.839969560184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45941.839969560184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45941.839969560184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45941.839969560184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45941.839969560184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45941.839969560184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45941.839969560184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45941.839969560184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45941.839969560184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45941.839969560184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45941.839969560184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45941.839969560184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45941.839969560184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45941.839969560184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45941.839969560184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45941.839969560184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45941.839969560184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45941.839969560184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45941.839969560184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45941.839969560184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45941.839969560184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45941.839969560184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45941.839969560184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45941.839969560184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45941.839969560184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45941.839969560184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45941.839969560184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45941.839969560184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45941.839969560184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45941.839969560184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45941.839969560184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45941.839969560184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45941.839969560184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45941.839969560184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45941.839969560184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45941.839969560184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45941.839969560184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45941.839969560184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45941.839969560184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45941.839969560184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45941.839969560184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45941.839969560184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45941.839969560184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45941.839969560184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45941.839969560184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45941.839969560184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45941.839969560184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45941.839969560184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45941.839969560184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45941.839969560184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45941.839969560184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45941.839969560184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45941.839969560184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45941.839969560184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45941.839969560184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45941.839969560184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45941.839969560184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45941.839969560184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45941.839969560184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45941.839969560184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45941.839969560184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45941.839969560184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45941.839969560184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45941.839969560184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45941.839969560184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45941.839969560184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45941.839969560184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45941.839969560184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45941.839969560184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45941.839969560184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45941.839969560184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45941.839969560184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45941.839969560184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45941.839969560184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45941.839969560184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45941.839969560184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45941.839969560184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45941.839969560184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45941.839969560184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45941.839969560184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45941.839969560184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45941.839969560184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45941.839969560184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45941.839969560184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45941.839969560184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45941.839969560184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45941.839969560184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45941.839969560184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45941.839969560184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45941.839969560184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45941.839969560184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45941.839969560184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45941.839969560184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45941.839969560184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45941.839969560184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45941.839969560184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45941.839969560184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45941.839969560184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45941.839969560184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45941.839969560184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45941.839969560184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45941.839969560184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45941.839969560184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45941.839969560184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45941.839969560184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45941.839969560184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45941.839969560184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45941.839969560184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45941.839969560184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45941.839969560184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45941.839969560184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45941.839969560184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45941.839969560184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45941.839969560184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45941.839969560184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45941.839969560184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45941.839969560184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45941.839969560184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45941.839969560184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45941.839969560184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45941.839969560184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45941.839969560184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45941.839969560184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45941.839969560184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45941.839969560184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45941.839969560184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45941.839969560184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45941.839969560184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45941.839969560184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45941.839969560184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45941.839969560184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45941.839969560184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45941.839969560184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45941.839969560184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45941.839969560184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45941.839969560184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45941.839969560184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45941.839969560184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45941.839969560184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45941.839969560184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45941.839969560184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45941.839969560184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45941.839969560184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45941.839969560184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45941.839969560184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45941.839969560184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45941.839969560184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45941.839969560184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45941.839969560184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45941.839969560184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45941.839969560184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45941.839969560184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45941.839969560184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45941.839969560184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45941.839969560184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45941.839969560184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45941.839969560184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45941.839969560184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45941.839969560184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45941.839969560184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45941.839969560184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45941.839969560184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45941.839969560184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45941.839969560184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45941.839969560184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45941.839969560184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45941.839969560184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45941.839969560184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45941.839969560184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45941.839969560184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45941.839969560184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45941.839969560184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45941.839969560184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45941.839969560184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45941.839969560184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45941.839969560184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45941.839969560184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45941.839969560184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45941.839969560184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45941.839969560184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45941.839969560184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45941.839969560184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45941.839969560184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45941.839969560184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45941.839969560184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45941.839969560184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45941.839969560184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45941.839969560184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45941.839969560184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45941.839969560184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45941.839969560184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45941.839969560184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45941.839969560184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45941.839969560184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45941.839969560184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45941.839969560184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45941.839969560184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45941.839969560184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45941.839969560184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45941.839969560184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45941.839969560184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45941.839969560184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45941.839969560184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45941.839969560184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45941.839969560184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45941.839969560184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45941.839969560184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45941.839969560184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45941.839969560184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45941.839969560184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45941.839969560184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45941.839969560184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45941.839969560184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45941.839969560184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45941.839969560184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45941.839969560184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45941.839969560184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45941.839969560184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45941.839969560184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45941.839969560184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45941.839969560184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45941.839969560184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45941.839969560184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45941.839969560184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45941.839969560184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45941.839969560184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45941.839969560184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45941.839969560184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45941.839969560184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45941.839969560184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45941.839969560184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45941.839969560184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45941.839969560184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45941.839969560184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45941.839969560184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45941.839969560184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45941.839969560184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45941.839969560184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45941.839969560184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45941.839969560184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45941.839969560184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45941.839969560184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45941.839969560184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45941.839969560184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45941.839969560184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45941.839969560184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45941.839969560184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45941.839969560184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45941.839969560184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45941.839969560184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45941.839969560184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45941.839969560184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45941.839969560184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45941.839969560184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45941.839969560184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45941.839969560184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45941.839969560184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45941.839969560184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45941.839969560184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45941.839969560184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45941.839969560184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45941.839969560184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45941.839969560184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45941.839969560184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45941.839969560184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45941.839969560184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45941.839969560184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45941.839969560184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45941.839969560184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45941.839969560184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45941.839969560184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45941.839969560184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45941.839969560184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45941.839969560184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45941.839969560184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45941.839969560184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45941.839969560184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45941.839969560184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45941.839969560184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45941.839969560184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45941.839969560184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45941.839969560184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45941.839969560184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45941.839969560184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45941.839969560184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45941.839969560184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45941.839969560184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45941.839969560184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45941.839969560184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45941.839969560184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45941.839969560184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45941.839969560184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45941.839969560184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45941.839969560184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45941.839969560184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45941.839969560184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45941.839969560184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45941.839969560184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45941.839969560184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45941.839969560184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45941.839969560184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45941.839969560184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45941.839969560184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45941.839969560184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45941.839969560184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45941.839969560184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45941.839969560184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45941.839969560184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45941.839969560184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45941.839969560184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45941.839969560184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45941.839969560184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45941.839969560184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45941.839969560184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45941.839969560184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45941.839969560184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45941.839969560184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45941.839969560184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45941.839969560184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45941.839969560184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45941.839969560184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45941.839969560184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45941.839969560184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45941.839969560184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45941.839969560184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45941.839969560184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45941.839969560184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45941.839969560184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45941.839969560184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45941.839969560184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45941.839969560184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45941.839969560184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45941.839969560184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45941.839969560184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45941.839969560184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45941.839969560184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45941.839969560184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45941.839969560184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45941.839969560184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45941.839969560184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45941.839969560184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45941.839969560184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45941.839969560184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45941.839969560184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45941.839969560184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45941.839969560184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45941.839969560184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45941.839969560184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45941.839969560184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45941.839969560184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45941.839969560184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45941.839969560184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45941.839969560184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45941.839969560184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45941.839969560184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45941.839969560184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45941.839969560184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45941.839969560184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45941.839969560184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45941.839969560184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45941.839969560184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45941.839969560184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45941.839969560184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45941.839969560184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45941.839969560184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45941.839969560184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45941.839969560184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45941.839969560184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45941.839969560184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45941.839969560184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45941.839969560184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45941.839969560184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45941.839969560184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45941.839969560184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45941.839969560184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45941.839969560184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45941.839969560184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45941.839969560184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45941.839969560184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45941.839969560184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45941.839969560184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45941.839969560184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45941.839969560184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45941.839969560184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45941.839969560184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45941.839969560184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45941.839969560184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45941.839969560184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45941.839969560184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45941.839969560184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45941.839969560184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45941.839969560184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45941.839969560184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45941.839969560184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45941.839969560184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45941.839969560184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45941.839969560184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45941.839969560184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45941.839969560184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45941.839969560184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45941.839969560184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45941.839969560184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45941.839969560184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45941.839969560184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45941.839969560184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45941.839969560184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45941.839969560184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45941.839969560184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45941.839969560184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45941.839969560184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45941.839969560184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45941.839969560184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45941.839969560184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45941.839969560184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45941.839969560184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45941.839969560184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45941.839969560184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45941.839969560184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45941.839969560184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45941.839969560184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45941.839969560184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45941.839969560184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45941.839969560184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45941.839969560184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45941.839969560184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45941.839969560184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45941.839969560184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45941.839969560184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45941.839969560184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45941.839969560184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45941.839969560184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45941.839969560184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45941.839969560184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45941.839969560184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45941.839969560184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45941.839969560184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45941.839969560184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45941.839969560184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45941.839969560184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45941.839969560184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45941.839969560184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45941.839969560184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45941.839969560184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45941.839969560184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45941.839969560184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45941.839969560184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45941.839969560184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45941.839969560184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45941.839969560184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45941.839969560184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45941.839969560184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45941.839969560184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45941.839969560184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45941.839969560184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45941.839969560184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45941.839969560184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45941.839969560184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45941.839969560184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45941.839969560184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45941.839969560184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45941.839969560184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45941.839969560184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45941.839969560184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45941.839969560184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45941.839969560184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45941.839969560184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45941.839969560184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45941.839969560184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45941.839969560184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45941.839969560184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45941.839969560184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45941.839969560184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45941.839969560184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45941.839969560184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45941.839969560184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45941.839969560184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45941.839969560184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45941.839969560184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45941.839969560184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45941.839969560184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45941.839969560184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45941.839969560184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45941.839969560184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45941.839969560184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45941.839969560184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45941.839969560184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45941.839969560184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45941.839969560184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45941.839969560184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45941.839969560184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45941.839969560184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45941.839969560184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45941.839969560184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45941.839969560184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45941.839969560184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45941.839969560184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45941.839969560184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45941.839969560184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45941.839969560184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45941.839969560184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45941.839969560184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45941.839969560184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45941.839969560184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45941.839969560184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45941.839969560184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45941.839969560184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45941.839969560184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45941.839969560184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45941.839969560184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45941.839969560184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45941.839969560184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45941.839969560184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45941.839969560184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45941.839969560184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45941.839969560184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45941.839969560184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45941.839969560184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45941.839969560184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45941.839969560184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45941.839969560184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45941.839969560184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45941.839969560184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45941.839969560184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45941.839969560184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45941.839969560184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45941.839969560184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45941.839969560184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45941.839969560184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45941.839969560184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45941.839969560184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45941.839969560184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45941.839969560184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45941.839969560184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45941.839969560184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45941.839969560184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45941.839969560184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45941.839969560184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45941.839969560184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45941.839969560184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45941.839969560184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45941.839969560184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45941.839969560184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45941.839969560184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45941.839969560184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45941.839969560184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45941.839969560184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45941.839969560184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45941.839969560184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45941.839969560184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45941.839969560184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45941.839969560184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45941.839969560184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45941.839969560184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45941.839969560184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45941.839969560184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45941.839969560184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45941.839969560184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45941.839969560184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45941.839969560184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45941.839969560184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45941.839969560184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45941.839969560184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45941.839969560184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45941.839969560184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45941.839969560184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45941.839969560184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45941.839969560184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45941.839969560184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45941.839969560184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45941.839969560184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45941.839969560184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45941.839969560184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45941.839969560184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45941.839969560184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45941.839969560184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45941.839969560184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45941.839969560184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45941.839969560184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45941.839969560184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45941.839969560184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45941.839969560184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45941.839969560184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45941.839969560184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45941.839969560184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45941.839969560184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45941.839969560184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45941.839969560184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45941.839969560184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45941.839969560184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45941.839969560184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45941.839969560184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45941.839969560184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45941.839969560184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45941.839969560184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45941.839969560184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45941.839969560184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45941.839969560184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45941.839969560184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45941.839969560184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45941.839969560184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45941.839969560184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45941.839969560184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45941.839969560184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45941.839969560184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45941.839969560184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45941.839969560184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45941.839969560184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45941.839969560184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45941.839969560184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45941.839969560184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45941.839969560184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45941.839969560184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45941.839969560184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45941.839969560184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45941.839969560184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45941.839969560184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45941.839969560184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45941.839969560184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45941.839969560184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45941.839969560184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45941.839969560184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45941.839969560184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45941.839969560184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45941.839969560184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45941.839969560184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45941.839969560184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45941.839969560184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45941.839969560184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45941.839969560184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45941.839969560184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45941.839969560184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45941.839969560184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45941.839969560184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45941.839969560184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45941.839969560184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45941.839969560184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45941.839969560184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45941.839969560184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45941.839969560184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45941.839969560184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45941.839969560184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45941.839969560184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45941.839969560184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45941.839969560184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45941.839969560184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45941.839969560184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45941.839969560184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45941.839969560184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45941.839969560184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45941.839969560184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45941.839969560184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45941.839969560184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45941.839969560184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45941.839969560184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45941.839969560184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45941.839969560184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45941.839969560184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45941.839969560184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45941.839969560184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45941.839969560184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45941.839969560184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45941.839969560184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45941.839969560184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45941.839969560184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45941.839969560184</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45941.839969560184</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238.35925196758762</v>
      </c>
      <c r="H2" s="102">
        <v>45703.474768518521</v>
      </c>
      <c r="I2" s="99" t="str">
        <f>IFERROR(VLOOKUP(D2,DB!A:F,6,0),"")</f>
        <v>SCECO</v>
      </c>
      <c r="J2" s="99" t="str">
        <f>IFERROR(VLOOKUP(D2,DB!A:G,7,0),"")</f>
        <v>Dead</v>
      </c>
      <c r="K2" s="104" t="s">
        <v>39065</v>
      </c>
      <c r="L2" s="96" t="str">
        <f>IFERROR(VLOOKUP(D2,DB!A:I,9,0),"")</f>
        <v>Latis</v>
      </c>
    </row>
    <row r="3" spans="1:16" ht="15" customHeight="1">
      <c r="A3" s="124"/>
      <c r="B3" s="124" t="str">
        <f>IFERROR(VLOOKUP(D3,DB!A:K,11,0),"")</f>
        <v/>
      </c>
      <c r="C3" s="125"/>
      <c r="D3" s="96"/>
      <c r="E3" s="101"/>
      <c r="F3" s="128"/>
      <c r="G3" s="129">
        <f ca="1">IFERROR(NOW()-F3,"")</f>
        <v>45941.839969560184</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45941.839969560184</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45941.839969560184</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45941.839969560184</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45941.839969560184</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45941.839969560184</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45941.839969560184</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8"/>
      <c r="E10" s="127"/>
      <c r="F10" s="128"/>
      <c r="G10" s="129">
        <f ca="1">IFERROR(NOW()-F10,"")</f>
        <v>45941.839969560184</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45941.839969560184</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45941.839969560184</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45941.839969560184</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45941.839969560184</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45941.839969560184</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45941.839969560184</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45941.839969560184</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45941.839969560184</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45941.839969560184</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45941.839969560184</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45941.839969560184</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45941.839969560184</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45941.839969560184</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45941.839969560184</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45941.839969560184</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45941.839969560184</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45941.839969560184</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45941.839969560184</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45941.839969560184</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45941.839969560184</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45941.839969560184</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45941.839969560184</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45941.839969560184</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45941.839969560184</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45941.839969560184</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45941.839969560184</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45941.839969560184</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45941.839969560184</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45941.839969560184</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45941.839969560184</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45941.839969560184</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45941.839969560184</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45941.839969560184</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45941.839969560184</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45941.839969560184</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45941.839969560184</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45941.839969560184</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45941.839969560184</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45941.839969560184</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45941.839969560184</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45941.839969560184</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45941.839969560184</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45941.839969560184</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45941.839969560184</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45941.839969560184</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45941.839969560184</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45941.839969560184</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45941.839969560184</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45941.839969560184</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45941.839969560184</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45941.839969560184</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45941.839969560184</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45941.839969560184</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45941.839969560184</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45941.839969560184</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45941.839969560184</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45941.839969560184</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45941.839969560184</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45941.839969560184</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45941.839969560184</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45941.839969560184</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45941.839969560184</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45941.839969560184</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45941.839969560184</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45941.839969560184</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45941.839969560184</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45941.839969560184</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45941.839969560184</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45941.839969560184</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45941.839969560184</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45941.839969560184</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45941.839969560184</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45941.839969560184</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45941.839969560184</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45941.839969560184</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45941.839969560184</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45941.839969560184</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45941.839969560184</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45941.839969560184</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45941.839969560184</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45941.839969560184</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45941.839969560184</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45941.839969560184</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45941.839969560184</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45941.839969560184</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45941.839969560184</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45941.839969560184</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45941.839969560184</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45941.839969560184</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45941.839969560184</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45941.839969560184</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45941.839969560184</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45941.839969560184</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45941.839969560184</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45941.839969560184</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45941.839969560184</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45941.839969560184</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45941.839969560184</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45941.839969560184</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45941.839969560184</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45941.839969560184</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45941.839969560184</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45941.839969560184</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45941.839969560184</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45941.839969560184</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45941.839969560184</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45941.839969560184</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45941.839969560184</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45941.839969560184</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45941.839969560184</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45941.839969560184</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45941.839969560184</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45941.839969560184</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45941.839969560184</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45941.839969560184</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45941.839969560184</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45941.839969560184</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45941.839969560184</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45941.839969560184</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45941.839969560184</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45941.839969560184</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45941.839969560184</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45941.839969560184</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45941.839969560184</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45941.839969560184</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45941.839969560184</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45941.839969560184</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45941.839969560184</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45941.839969560184</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45941.839969560184</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45941.839969560184</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45941.839969560184</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45941.839969560184</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45941.839969560184</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45941.839969560184</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45941.839969560184</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45941.839969560184</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45941.839969560184</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45941.839969560184</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45941.839969560184</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45941.839969560184</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45941.839969560184</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45941.839969560184</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45941.839969560184</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45941.839969560184</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45941.839969560184</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45941.839969560184</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45941.839969560184</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45941.839969560184</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45941.839969560184</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45941.839969560184</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45941.839969560184</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45941.839969560184</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45941.839969560184</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45941.839969560184</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45941.839969560184</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45941.839969560184</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45941.839969560184</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45941.839969560184</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45941.839969560184</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45941.839969560184</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45941.839969560184</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45941.839969560184</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45941.839969560184</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45941.839969560184</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45941.839969560184</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45941.839969560184</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45941.839969560184</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45941.839969560184</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45941.839969560184</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45941.839969560184</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45941.839969560184</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45941.839969560184</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45941.839969560184</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45941.839969560184</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45941.839969560184</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45941.839969560184</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45941.839969560184</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45941.839969560184</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45941.839969560184</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45941.839969560184</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45941.839969560184</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45941.839969560184</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45941.839969560184</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45941.839969560184</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45941.839969560184</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45941.839969560184</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45941.839969560184</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45941.839969560184</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45941.839969560184</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45941.839969560184</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45941.839969560184</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45941.839969560184</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45941.839969560184</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45941.839969560184</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45941.839969560184</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45941.839969560184</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45941.839969560184</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45941.839969560184</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45941.839969560184</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45941.839969560184</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45941.839969560184</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45941.839969560184</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45941.839969560184</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45941.839969560184</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45941.839969560184</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45941.839969560184</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45941.839969560184</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45941.839969560184</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45941.839969560184</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45941.839969560184</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45941.839969560184</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45941.839969560184</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45941.839969560184</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45941.839969560184</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45941.839969560184</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45941.839969560184</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45941.839969560184</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45941.839969560184</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45941.839969560184</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45941.839969560184</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45941.839969560184</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45941.839969560184</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45941.839969560184</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45941.839969560184</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45941.839969560184</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45941.839969560184</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45941.839969560184</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45941.839969560184</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45941.839969560184</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45941.839969560184</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45941.839969560184</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45941.839969560184</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45941.839969560184</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45941.839969560184</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45941.839969560184</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45941.839969560184</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45941.839969560184</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45941.839969560184</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45941.839969560184</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45941.839969560184</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45941.839969560184</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45941.839969560184</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45941.839969560184</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45941.839969560184</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45941.839969560184</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45941.839969560184</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45941.839969560184</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45941.839969560184</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45941.839969560184</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45941.839969560184</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45941.839969560184</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45941.839969560184</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45941.839969560184</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45941.839969560184</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45941.839969560184</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45941.839969560184</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45941.839969560184</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45941.839969560184</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45941.839969560184</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45941.839969560184</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45941.839969560184</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45941.839969560184</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45941.839969560184</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45941.839969560184</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45941.839969560184</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45941.839969560184</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45941.839969560184</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45941.839969560184</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45941.839969560184</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45941.839969560184</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45941.839969560184</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45941.839969560184</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45941.839969560184</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45941.839969560184</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45941.839969560184</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45941.839969560184</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45941.839969560184</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45941.839969560184</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45941.839969560184</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45941.839969560184</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45941.839969560184</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45941.839969560184</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45941.839969560184</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45941.839969560184</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45941.839969560184</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45941.839969560184</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45941.839969560184</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45941.839969560184</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45941.839969560184</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45941.839969560184</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45941.839969560184</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45941.839969560184</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45941.839969560184</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45941.839969560184</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45941.839969560184</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45941.839969560184</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45941.839969560184</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45941.839969560184</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45941.839969560184</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45941.839969560184</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45941.839969560184</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45941.839969560184</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45941.839969560184</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45941.839969560184</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45941.839969560184</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45941.839969560184</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45941.839969560184</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45941.839969560184</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45941.839969560184</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45941.839969560184</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45941.839969560184</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45941.839969560184</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45941.839969560184</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45941.839969560184</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45941.839969560184</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45941.839969560184</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45941.839969560184</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45941.839969560184</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45941.839969560184</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45941.839969560184</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45941.839969560184</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45941.839969560184</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45941.839969560184</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45941.839969560184</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45941.839969560184</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45941.839969560184</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45941.839969560184</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45941.839969560184</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45941.839969560184</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45941.839969560184</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45941.839969560184</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45941.839969560184</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45941.839969560184</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45941.839969560184</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45941.839969560184</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45941.839969560184</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45941.839969560184</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45941.839969560184</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45941.839969560184</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45941.839969560184</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45941.839969560184</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45941.839969560184</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45941.839969560184</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45941.839969560184</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45941.839969560184</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45941.839969560184</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45941.839969560184</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45941.839969560184</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45941.839969560184</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45941.839969560184</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45941.839969560184</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45941.839969560184</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45941.839969560184</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45941.839969560184</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45941.839969560184</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45941.839969560184</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45941.839969560184</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45941.839969560184</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45941.839969560184</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45941.839969560184</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45941.839969560184</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45941.839969560184</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45941.839969560184</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45941.839969560184</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45941.839969560184</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45941.839969560184</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45941.839969560184</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45941.839969560184</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45941.839969560184</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45941.839969560184</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45941.839969560184</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45941.839969560184</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45941.839969560184</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45941.839969560184</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45941.839969560184</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45941.839969560184</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45941.839969560184</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45941.839969560184</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45941.839969560184</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45941.839969560184</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45941.839969560184</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45941.839969560184</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45941.839969560184</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45941.839969560184</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45941.839969560184</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45941.839969560184</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45941.839969560184</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45941.839969560184</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45941.839969560184</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45941.839969560184</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45941.839969560184</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45941.839969560184</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45941.839969560184</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45941.839969560184</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45941.839969560184</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45941.839969560184</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45941.839969560184</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45941.839969560184</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45941.839969560184</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45941.839969560184</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45941.839969560184</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45941.839969560184</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45941.839969560184</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45941.839969560184</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45941.839969560184</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45941.839969560184</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45941.839969560184</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45941.839969560184</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45941.839969560184</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45941.839969560184</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45941.839969560184</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45941.839969560184</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45941.839969560184</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45941.839969560184</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45941.839969560184</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39066</v>
      </c>
      <c r="B2" s="37" t="str">
        <f>IFERROR(VLOOKUP(D2,DB!A:K,11,0),"")</f>
        <v>R5</v>
      </c>
      <c r="C2" s="37">
        <v>3</v>
      </c>
      <c r="D2" s="123" t="s">
        <v>36000</v>
      </c>
      <c r="E2" s="37" t="s">
        <v>38964</v>
      </c>
      <c r="F2" s="38">
        <v>45891.832060185188</v>
      </c>
      <c r="G2" s="154">
        <f ca="1">IFERROR(NOW()-F2,"")</f>
        <v>50.007909374995506</v>
      </c>
      <c r="H2" s="38">
        <v>45891.790393518517</v>
      </c>
      <c r="I2" s="37" t="str">
        <f>IFERROR(VLOOKUP(D2,DB!A:F,6,0),"")</f>
        <v>Generator-SG</v>
      </c>
      <c r="J2" s="37" t="str">
        <f>IFERROR(VLOOKUP(D2,DB!A:G,7,0),"")</f>
        <v>Vandalized</v>
      </c>
      <c r="K2" s="37" t="s">
        <v>39067</v>
      </c>
      <c r="L2" s="37" t="str">
        <f>IFERROR(VLOOKUP(D2,DB!A:I,9,0),"")</f>
        <v>Latis</v>
      </c>
      <c r="M2" s="122"/>
    </row>
    <row r="3" spans="1:13" ht="30.75">
      <c r="A3" s="37" t="s">
        <v>39068</v>
      </c>
      <c r="B3" s="37" t="str">
        <f>IFERROR(VLOOKUP(D3,DB!A:K,11,0),"")</f>
        <v>R5</v>
      </c>
      <c r="C3" s="37">
        <v>1</v>
      </c>
      <c r="D3" s="37" t="s">
        <v>31295</v>
      </c>
      <c r="E3" s="37" t="s">
        <v>38969</v>
      </c>
      <c r="F3" s="38">
        <v>45926.188877314817</v>
      </c>
      <c r="G3" s="154">
        <f t="shared" ref="G3" ca="1" si="0">IFERROR(NOW()-F3,"")</f>
        <v>15.651092245367181</v>
      </c>
      <c r="H3" s="38">
        <v>45926.158159722225</v>
      </c>
      <c r="I3" s="37" t="str">
        <f>IFERROR(VLOOKUP(D3,DB!A:F,6,0),"")</f>
        <v>SCECO</v>
      </c>
      <c r="J3" s="37" t="str">
        <f>IFERROR(VLOOKUP(D3,DB!A:G,7,0),"")</f>
        <v>Good</v>
      </c>
      <c r="K3" s="37" t="s">
        <v>39069</v>
      </c>
      <c r="L3" s="37" t="str">
        <f>IFERROR(VLOOKUP(D3,DB!A:I,9,0),"")</f>
        <v>Latis</v>
      </c>
      <c r="M3" s="122"/>
    </row>
    <row r="4" spans="1:13" ht="15">
      <c r="A4" s="37"/>
      <c r="B4" s="37" t="str">
        <f>IFERROR(VLOOKUP(D4,DB!A:K,11,0),"")</f>
        <v/>
      </c>
      <c r="C4" s="37"/>
      <c r="D4" s="37"/>
      <c r="E4" s="37"/>
      <c r="F4" s="38"/>
      <c r="G4" s="39">
        <f t="shared" ref="G4:G29" ca="1" si="1">IFERROR(NOW()-F4,"")</f>
        <v>45941.839969560184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45941.839969560184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45941.839969560184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45941.839969560184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45941.839969560184</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45941.839969560184</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45941.839969560184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45941.839969560184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45941.839969560184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45941.839969560184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45941.839969560184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45941.839969560184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45941.839969560184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45941.839969560184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45941.839969560184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45941.839969560184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45941.839969560184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45941.839969560184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45941.839969560184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45941.839969560184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45941.839969560184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45941.839969560184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45941.839969560184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45941.839969560184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45941.839969560184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45941.839969560184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45941.839969560184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45941.839969560184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45941.839969560184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45941.839969560184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45941.839969560184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45941.839969560184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45941.839969560184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45941.839969560184</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45941.839969560184</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45941.839969560184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45941.839969560184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45941.839969560184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45941.839969560184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45941.839969560184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45941.839969560184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45941.839969560184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45941.839969560184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45941.839969560184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45941.839969560184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45941.839969560184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45941.839969560184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45941.839969560184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45941.839969560184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45941.839969560184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45941.839969560184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45941.839969560184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45941.839969560184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45941.839969560184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45941.839969560184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45941.839969560184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45941.839969560184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45941.839969560184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45941.839969560184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45941.839969560184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45941.839969560184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45941.839969560184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45941.839969560184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45941.839969560184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45941.839969560184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45941.839969560184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45941.839969560184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45941.839969560184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45941.839969560184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45941.839969560184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45941.839969560184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45941.839969560184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45941.839969560184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45941.839969560184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45941.839969560184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45941.839969560184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45941.839969560184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45941.839969560184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45941.839969560184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45941.839969560184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45941.839969560184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45941.839969560184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45941.839969560184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45941.839969560184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45941.839969560184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45941.839969560184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45941.839969560184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45941.839969560184</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45941.839969560184</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tabSelected="1"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39070</v>
      </c>
      <c r="B2" s="146" t="s">
        <v>5398</v>
      </c>
      <c r="C2" s="145">
        <v>1</v>
      </c>
      <c r="D2" s="146" t="s">
        <v>34463</v>
      </c>
      <c r="E2" s="145" t="s">
        <v>39071</v>
      </c>
      <c r="F2" s="147">
        <v>45926.772847222222</v>
      </c>
      <c r="G2" s="148">
        <f ca="1">IFERROR(NOW()-F2,"-")</f>
        <v>15.067122337961337</v>
      </c>
      <c r="H2" s="149">
        <v>45927.449074074102</v>
      </c>
      <c r="I2" s="146" t="str">
        <f>IFERROR(VLOOKUP(D2,DB!A:F,6,0),"")</f>
        <v>SCECO</v>
      </c>
      <c r="J2" s="146" t="str">
        <f>IFERROR(VLOOKUP(D2,DB!A:G,7,0),"")</f>
        <v>Weak</v>
      </c>
      <c r="K2" s="145" t="s">
        <v>39072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39073</v>
      </c>
      <c r="B3" s="146" t="str">
        <f>IFERROR(VLOOKUP(D3,DB!A:K,11,0),"")</f>
        <v>R6</v>
      </c>
      <c r="C3" s="145">
        <v>1</v>
      </c>
      <c r="D3" s="146" t="s">
        <v>34282</v>
      </c>
      <c r="E3" s="145" t="s">
        <v>38964</v>
      </c>
      <c r="F3" s="149">
        <v>45939.529062499998</v>
      </c>
      <c r="G3" s="148">
        <f ca="1">IFERROR(NOW()-F3,"-")</f>
        <v>2.3109070601858548</v>
      </c>
      <c r="H3" s="149">
        <v>45927.987534722219</v>
      </c>
      <c r="I3" s="146" t="str">
        <f>IFERROR(VLOOKUP(D3,DB!A:F,6,0),"")</f>
        <v>SCECO</v>
      </c>
      <c r="J3" s="146" t="str">
        <f>IFERROR(VLOOKUP(D3,DB!A:G,7,0),"")</f>
        <v>Vandalized</v>
      </c>
      <c r="K3" s="145" t="s">
        <v>39074</v>
      </c>
      <c r="L3" s="146" t="str">
        <f>IFERROR(VLOOKUP(D3,DB!A:I,9,0),"")</f>
        <v>Latis</v>
      </c>
    </row>
    <row r="4" spans="1:16383" ht="31.5" customHeight="1">
      <c r="A4" s="145" t="s">
        <v>39075</v>
      </c>
      <c r="B4" s="146" t="s">
        <v>5398</v>
      </c>
      <c r="C4" s="145">
        <v>1</v>
      </c>
      <c r="D4" s="146" t="s">
        <v>32861</v>
      </c>
      <c r="E4" s="145" t="s">
        <v>39071</v>
      </c>
      <c r="F4" s="147">
        <v>45933.880972222221</v>
      </c>
      <c r="G4" s="148">
        <f ca="1">IFERROR(NOW()-F4,"-")</f>
        <v>7.9589973379625008</v>
      </c>
      <c r="H4" s="149">
        <v>45929.455266203702</v>
      </c>
      <c r="I4" s="146" t="str">
        <f>IFERROR(VLOOKUP(D4,DB!A:F,6,0),"")</f>
        <v>SCECO</v>
      </c>
      <c r="J4" s="146" t="str">
        <f>IFERROR(VLOOKUP(D4,DB!A:G,7,0),"")</f>
        <v>In progress</v>
      </c>
      <c r="K4" s="145" t="s">
        <v>39076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39077</v>
      </c>
      <c r="B5" s="146" t="s">
        <v>5398</v>
      </c>
      <c r="C5" s="145">
        <v>1</v>
      </c>
      <c r="D5" s="146" t="s">
        <v>33408</v>
      </c>
      <c r="E5" s="145" t="s">
        <v>38964</v>
      </c>
      <c r="F5" s="147">
        <v>45941.023958333331</v>
      </c>
      <c r="G5" s="148">
        <f ca="1">IFERROR(NOW()-F5,"-")</f>
        <v>0.81601122685242444</v>
      </c>
      <c r="H5" s="149">
        <v>45934.470231481479</v>
      </c>
      <c r="I5" s="146" t="str">
        <f>IFERROR(VLOOKUP(D5,DB!A:F,6,0),"")</f>
        <v>SCECO</v>
      </c>
      <c r="J5" s="146" t="str">
        <f>IFERROR(VLOOKUP(D5,DB!A:G,7,0),"")</f>
        <v>Dead</v>
      </c>
      <c r="K5" s="145" t="s">
        <v>39076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39078</v>
      </c>
      <c r="B6" s="106" t="str">
        <f>IFERROR(VLOOKUP(D6,DB!A:K,11,0),"")</f>
        <v>R6</v>
      </c>
      <c r="C6" s="108">
        <v>1</v>
      </c>
      <c r="D6" s="106" t="s">
        <v>34751</v>
      </c>
      <c r="E6" s="109" t="s">
        <v>38964</v>
      </c>
      <c r="F6" s="110">
        <v>45941.718993055554</v>
      </c>
      <c r="G6" s="78">
        <f ca="1">IFERROR(NOW()-F6,"-")</f>
        <v>0.12097650462965248</v>
      </c>
      <c r="H6" s="110">
        <v>45941.719513888886</v>
      </c>
      <c r="I6" s="106" t="str">
        <f>IFERROR(VLOOKUP(D6,DB!A:F,6,0),"")</f>
        <v>SCECO</v>
      </c>
      <c r="J6" s="105" t="str">
        <f>IFERROR(VLOOKUP(D6,DB!A:G,7,0),"")</f>
        <v>Vandalized</v>
      </c>
      <c r="K6" s="111" t="s">
        <v>39079</v>
      </c>
      <c r="L6" s="112" t="str">
        <f>IFERROR(VLOOKUP(D6,DB!A:I,9,0),"")</f>
        <v>Latis</v>
      </c>
    </row>
    <row r="7" spans="1:16383" ht="31.5" customHeight="1">
      <c r="A7" s="107" t="s">
        <v>39080</v>
      </c>
      <c r="B7" s="106" t="str">
        <f>IFERROR(VLOOKUP(D7,DB!A:K,11,0),"")</f>
        <v>R6</v>
      </c>
      <c r="C7" s="108">
        <v>2</v>
      </c>
      <c r="D7" s="106" t="s">
        <v>34315</v>
      </c>
      <c r="E7" s="109" t="s">
        <v>38964</v>
      </c>
      <c r="F7" s="110">
        <v>45941.764293981483</v>
      </c>
      <c r="G7" s="78">
        <f ca="1">IFERROR(NOW()-F7,"-")</f>
        <v>7.5675578700611368E-2</v>
      </c>
      <c r="H7" s="110">
        <v>45941.75440972222</v>
      </c>
      <c r="I7" s="106" t="str">
        <f>IFERROR(VLOOKUP(D7,DB!A:F,6,0),"")</f>
        <v>SCECO</v>
      </c>
      <c r="J7" s="105" t="str">
        <f>IFERROR(VLOOKUP(D7,DB!A:G,7,0),"")</f>
        <v>Dead</v>
      </c>
      <c r="K7" s="111" t="s">
        <v>39081</v>
      </c>
      <c r="L7" s="112" t="str">
        <f>IFERROR(VLOOKUP(D7,DB!A:I,9,0),"")</f>
        <v>Latis</v>
      </c>
    </row>
    <row r="8" spans="1:16383" ht="31.5" customHeight="1">
      <c r="A8" s="107" t="s">
        <v>39082</v>
      </c>
      <c r="B8" s="106" t="str">
        <f>IFERROR(VLOOKUP(D8,DB!A:K,11,0),"")</f>
        <v>R6</v>
      </c>
      <c r="C8" s="108">
        <v>1</v>
      </c>
      <c r="D8" s="106" t="s">
        <v>33216</v>
      </c>
      <c r="E8" s="109" t="s">
        <v>38964</v>
      </c>
      <c r="F8" s="165">
        <v>45941.763437499998</v>
      </c>
      <c r="G8" s="78">
        <f ca="1">IFERROR(NOW()-F8,"-")</f>
        <v>7.6532060185854789E-2</v>
      </c>
      <c r="H8" s="110">
        <v>45941.7577662037</v>
      </c>
      <c r="I8" s="106" t="str">
        <f>IFERROR(VLOOKUP(D8,DB!A:F,6,0),"")</f>
        <v>SCECO</v>
      </c>
      <c r="J8" s="105" t="str">
        <f>IFERROR(VLOOKUP(D8,DB!A:G,7,0),"")</f>
        <v>Dead</v>
      </c>
      <c r="K8" s="111" t="s">
        <v>39083</v>
      </c>
      <c r="L8" s="112" t="str">
        <f>IFERROR(VLOOKUP(D8,DB!A:I,9,0),"")</f>
        <v>Latis</v>
      </c>
    </row>
    <row r="9" spans="1:16383" ht="31.5" customHeight="1">
      <c r="A9" s="107"/>
      <c r="B9" s="106" t="str">
        <f>IFERROR(VLOOKUP(D9,DB!A:K,11,0),"")</f>
        <v/>
      </c>
      <c r="C9" s="108"/>
      <c r="D9" s="164"/>
      <c r="E9" s="109"/>
      <c r="F9" s="110"/>
      <c r="G9" s="78">
        <f ca="1">IFERROR(NOW()-F9,"-")</f>
        <v>45941.839969560184</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4"/>
      <c r="E10" s="109"/>
      <c r="F10" s="110"/>
      <c r="G10" s="78">
        <f ca="1">IFERROR(NOW()-F10,"-")</f>
        <v>45941.839969560184</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4"/>
      <c r="E11" s="109"/>
      <c r="F11" s="110"/>
      <c r="G11" s="78">
        <f ca="1">IFERROR(NOW()-F11,"-")</f>
        <v>45941.839969560184</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45941.839969560184</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45941.839969560184</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45941.839969560184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45941.839969560184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45941.839969560184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45941.839969560184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45941.839969560184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45941.839969560184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45941.839969560184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45941.839969560184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45941.839969560184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45941.839969560184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45941.839969560184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45941.839969560184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45941.839969560184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45941.839969560184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45941.839969560184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45941.839969560184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45941.839969560184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45941.839969560184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45941.839969560184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45941.839969560184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45941.839969560184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45941.839969560184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45941.839969560184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45941.839969560184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45941.839969560184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45941.839969560184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45941.839969560184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45941.839969560184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45941.839969560184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45941.839969560184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45941.839969560184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45941.839969560184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45941.839969560184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45941.839969560184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45941.839969560184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45941.839969560184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45941.839969560184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45941.839969560184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45941.839969560184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45941.839969560184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45941.839969560184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45941.839969560184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45941.839969560184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45941.839969560184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45941.839969560184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45941.839969560184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45941.839969560184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45941.839969560184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45941.839969560184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45941.839969560184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45941.839969560184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45941.839969560184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45941.839969560184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45941.839969560184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45941.839969560184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45941.839969560184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45941.839969560184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45941.839969560184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45941.839969560184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45941.839969560184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45941.839969560184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45941.839969560184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45941.839969560184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45941.839969560184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45941.839969560184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45941.839969560184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45941.839969560184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45941.839969560184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45941.839969560184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45941.839969560184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45941.839969560184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45941.839969560184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45941.839969560184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45941.839969560184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45941.839969560184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45941.839969560184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45941.839969560184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45941.839969560184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45941.839969560184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45941.839969560184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45941.839969560184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45941.839969560184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45941.839969560184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45941.839969560184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45941.839969560184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45941.839969560184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45941.839969560184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45941.839969560184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45941.839969560184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45941.839969560184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45941.839969560184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45941.839969560184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45941.839969560184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45941.839969560184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45941.839969560184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45941.839969560184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45941.839969560184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45941.839969560184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45941.839969560184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45941.839969560184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45941.839969560184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45941.839969560184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45941.839969560184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45941.839969560184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45941.839969560184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45941.839969560184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45941.839969560184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45941.839969560184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45941.839969560184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45941.839969560184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45941.839969560184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45941.839969560184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45941.839969560184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45941.839969560184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45941.839969560184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45941.839969560184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45941.839969560184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45941.839969560184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45941.839969560184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45941.839969560184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45941.839969560184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45941.839969560184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45941.839969560184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45941.839969560184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45941.839969560184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45941.839969560184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45941.839969560184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45941.839969560184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45941.839969560184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45941.839969560184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45941.839969560184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45941.839969560184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45941.839969560184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45941.839969560184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45941.839969560184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45941.839969560184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45941.839969560184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45941.839969560184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45941.839969560184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45941.839969560184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45941.839969560184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45941.839969560184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45941.839969560184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45941.839969560184</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45941.839969560184</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45941.839969560184</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45941.839969560184</v>
      </c>
      <c r="H160" s="110"/>
      <c r="I160" s="106" t="str">
        <f>IFERROR(VLOOKUP(D160,DB!A:F,6,0),"")</f>
        <v/>
      </c>
      <c r="J160" s="105" t="str">
        <f>IFERROR(VLOOKUP(D160,DB!A:G,7,0),"")</f>
        <v/>
      </c>
      <c r="K160" s="111"/>
      <c r="L160" s="112" t="str">
        <f>IFERROR(VLOOKUP(D160,DB!A:I,9,0),"")</f>
        <v/>
      </c>
    </row>
  </sheetData>
  <dataValidations count="2">
    <dataValidation allowBlank="1" showInputMessage="1" showErrorMessage="1" sqref="E1" xr:uid="{380493DB-286A-4683-AF55-C78F04945A49}"/>
    <dataValidation type="list" allowBlank="1" showInputMessage="1" showErrorMessage="1" sqref="E3 E5 E6: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2025-10-11T17:10:50Z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